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LS210DB1F\share\庶務共有\財務書類関係\令和４年度分　財務書類　公会計\"/>
    </mc:Choice>
  </mc:AlternateContent>
  <xr:revisionPtr revIDLastSave="0" documentId="8_{1E7278F9-1AE6-4E2E-9713-9594AA4BCEA9}" xr6:coauthVersionLast="47" xr6:coauthVersionMax="47" xr10:uidLastSave="{00000000-0000-0000-0000-000000000000}"/>
  <bookViews>
    <workbookView xWindow="-120" yWindow="-120" windowWidth="29040" windowHeight="15720" tabRatio="901" activeTab="4" xr2:uid="{00000000-000D-0000-FFFF-FFFF00000000}"/>
  </bookViews>
  <sheets>
    <sheet name="按分率" sheetId="33" r:id="rId1"/>
    <sheet name="貸借対照表（BS）" sheetId="11" r:id="rId2"/>
    <sheet name="行政コスト計算書（PL）" sheetId="12" r:id="rId3"/>
    <sheet name="純資産変動計算書（NW）" sheetId="8" r:id="rId4"/>
    <sheet name="資金収支計算書（CF）" sheetId="10" r:id="rId5"/>
  </sheets>
  <definedNames>
    <definedName name="_xlnm.Print_Area" localSheetId="4">'資金収支計算書（CF）'!$A$2:$V$55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10" l="1"/>
  <c r="V41" i="10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D40" i="12"/>
  <c r="V86" i="11"/>
  <c r="V85" i="11"/>
  <c r="V63" i="11"/>
  <c r="C86" i="11"/>
  <c r="V52" i="11"/>
  <c r="V89" i="11" s="1"/>
  <c r="H89" i="11"/>
  <c r="I89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D89" i="11"/>
  <c r="E89" i="11"/>
  <c r="F89" i="11"/>
  <c r="G89" i="11"/>
  <c r="V55" i="10" l="1"/>
  <c r="V51" i="10"/>
  <c r="V49" i="10"/>
  <c r="V48" i="10"/>
  <c r="V29" i="10"/>
  <c r="V27" i="10"/>
  <c r="V25" i="10"/>
  <c r="V20" i="10"/>
  <c r="V18" i="10"/>
  <c r="V16" i="10"/>
  <c r="V12" i="10"/>
  <c r="V11" i="10"/>
  <c r="V10" i="10"/>
  <c r="V8" i="10"/>
  <c r="V7" i="10"/>
  <c r="V6" i="10"/>
  <c r="V5" i="10"/>
  <c r="V19" i="8"/>
  <c r="V18" i="8"/>
  <c r="V6" i="8"/>
  <c r="V5" i="8"/>
  <c r="W5" i="8" s="1"/>
  <c r="V4" i="8"/>
  <c r="W6" i="8"/>
  <c r="W4" i="8"/>
  <c r="W9" i="8"/>
  <c r="W8" i="8"/>
  <c r="V38" i="12"/>
  <c r="V28" i="12"/>
  <c r="V27" i="12"/>
  <c r="V25" i="12"/>
  <c r="V21" i="12"/>
  <c r="V20" i="12"/>
  <c r="V19" i="12"/>
  <c r="V16" i="12"/>
  <c r="V13" i="12"/>
  <c r="V12" i="12"/>
  <c r="V11" i="12"/>
  <c r="V10" i="12"/>
  <c r="V7" i="12"/>
  <c r="V6" i="12"/>
  <c r="V5" i="12"/>
  <c r="V4" i="12"/>
  <c r="V83" i="11"/>
  <c r="W82" i="11"/>
  <c r="V58" i="11"/>
  <c r="V57" i="11"/>
  <c r="V51" i="11"/>
  <c r="V50" i="11"/>
  <c r="S39" i="11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G3" i="12"/>
  <c r="H3" i="12"/>
  <c r="H3" i="8" s="1"/>
  <c r="I3" i="12"/>
  <c r="I26" i="12"/>
  <c r="I30" i="12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D3" i="11"/>
  <c r="E3" i="11"/>
  <c r="E28" i="11" s="1"/>
  <c r="F3" i="11"/>
  <c r="G3" i="11"/>
  <c r="G30" i="11" s="1"/>
  <c r="H3" i="11"/>
  <c r="H14" i="11" s="1"/>
  <c r="I3" i="11"/>
  <c r="I83" i="11" s="1"/>
  <c r="J3" i="11"/>
  <c r="J33" i="11" s="1"/>
  <c r="K3" i="11"/>
  <c r="K10" i="11" s="1"/>
  <c r="L3" i="11"/>
  <c r="L26" i="11" s="1"/>
  <c r="M3" i="11"/>
  <c r="N3" i="11"/>
  <c r="N41" i="11" s="1"/>
  <c r="O3" i="11"/>
  <c r="P3" i="11"/>
  <c r="P46" i="11" s="1"/>
  <c r="Q3" i="11"/>
  <c r="Q14" i="11" s="1"/>
  <c r="R3" i="11"/>
  <c r="R33" i="11" s="1"/>
  <c r="S3" i="11"/>
  <c r="T3" i="11"/>
  <c r="T69" i="11" s="1"/>
  <c r="U3" i="11"/>
  <c r="U77" i="11" s="1"/>
  <c r="V3" i="11"/>
  <c r="R8" i="11"/>
  <c r="I14" i="11"/>
  <c r="L16" i="11"/>
  <c r="K17" i="11"/>
  <c r="I18" i="11"/>
  <c r="I20" i="11"/>
  <c r="K20" i="11"/>
  <c r="M20" i="11"/>
  <c r="Q21" i="11"/>
  <c r="R21" i="11"/>
  <c r="S21" i="11"/>
  <c r="K23" i="11"/>
  <c r="Q23" i="11"/>
  <c r="I24" i="11"/>
  <c r="I26" i="11"/>
  <c r="K26" i="11"/>
  <c r="S27" i="11"/>
  <c r="D28" i="11"/>
  <c r="S28" i="11"/>
  <c r="T28" i="11"/>
  <c r="U28" i="11"/>
  <c r="I29" i="11"/>
  <c r="S30" i="11"/>
  <c r="I31" i="11"/>
  <c r="S31" i="11"/>
  <c r="D32" i="11"/>
  <c r="I33" i="11"/>
  <c r="S33" i="11"/>
  <c r="U33" i="11"/>
  <c r="V33" i="11"/>
  <c r="N34" i="11"/>
  <c r="Q34" i="11"/>
  <c r="S35" i="11"/>
  <c r="I36" i="11"/>
  <c r="K36" i="11"/>
  <c r="I41" i="11"/>
  <c r="J41" i="11"/>
  <c r="S41" i="11"/>
  <c r="Q42" i="11"/>
  <c r="R42" i="11"/>
  <c r="K44" i="11"/>
  <c r="S46" i="11"/>
  <c r="S47" i="11"/>
  <c r="S48" i="11"/>
  <c r="K49" i="11"/>
  <c r="V55" i="11"/>
  <c r="Q56" i="11"/>
  <c r="S58" i="11"/>
  <c r="T58" i="11"/>
  <c r="U58" i="11"/>
  <c r="S59" i="11"/>
  <c r="K61" i="11"/>
  <c r="Q61" i="11"/>
  <c r="S62" i="11"/>
  <c r="I63" i="11"/>
  <c r="J63" i="11"/>
  <c r="S63" i="11"/>
  <c r="T63" i="11"/>
  <c r="Q65" i="11"/>
  <c r="R65" i="11"/>
  <c r="S65" i="11"/>
  <c r="D66" i="11"/>
  <c r="S66" i="11"/>
  <c r="T66" i="11"/>
  <c r="K68" i="11"/>
  <c r="Q68" i="11"/>
  <c r="K69" i="11"/>
  <c r="L69" i="11"/>
  <c r="I70" i="11"/>
  <c r="J70" i="11"/>
  <c r="K70" i="11"/>
  <c r="S70" i="11"/>
  <c r="Q71" i="11"/>
  <c r="S71" i="11"/>
  <c r="E72" i="11"/>
  <c r="K73" i="11"/>
  <c r="M74" i="11"/>
  <c r="S74" i="11"/>
  <c r="I75" i="11"/>
  <c r="J75" i="11"/>
  <c r="S75" i="11"/>
  <c r="S76" i="11"/>
  <c r="Q78" i="11"/>
  <c r="R78" i="11"/>
  <c r="S78" i="11"/>
  <c r="T78" i="11"/>
  <c r="K80" i="11"/>
  <c r="L80" i="11"/>
  <c r="M80" i="11"/>
  <c r="K82" i="11"/>
  <c r="Q82" i="11"/>
  <c r="S82" i="11"/>
  <c r="D84" i="11"/>
  <c r="Q85" i="11"/>
  <c r="Q90" i="11" s="1"/>
  <c r="K86" i="11"/>
  <c r="L86" i="11"/>
  <c r="C2" i="10"/>
  <c r="C2" i="8"/>
  <c r="C2" i="12"/>
  <c r="C2" i="11"/>
  <c r="I12" i="12" l="1"/>
  <c r="I7" i="12"/>
  <c r="I19" i="12"/>
  <c r="J49" i="11"/>
  <c r="J16" i="11"/>
  <c r="Q86" i="11"/>
  <c r="R38" i="11"/>
  <c r="Q17" i="11"/>
  <c r="J8" i="11"/>
  <c r="J45" i="11"/>
  <c r="R84" i="11"/>
  <c r="J82" i="11"/>
  <c r="Q79" i="11"/>
  <c r="I78" i="11"/>
  <c r="J76" i="11"/>
  <c r="Q74" i="11"/>
  <c r="R72" i="11"/>
  <c r="I71" i="11"/>
  <c r="I68" i="11"/>
  <c r="Q66" i="11"/>
  <c r="I65" i="11"/>
  <c r="R62" i="11"/>
  <c r="R58" i="11"/>
  <c r="I42" i="11"/>
  <c r="Q38" i="11"/>
  <c r="R35" i="11"/>
  <c r="I34" i="11"/>
  <c r="I32" i="11"/>
  <c r="Q30" i="11"/>
  <c r="I27" i="11"/>
  <c r="J25" i="11"/>
  <c r="J23" i="11"/>
  <c r="I21" i="11"/>
  <c r="J19" i="11"/>
  <c r="R15" i="11"/>
  <c r="I13" i="11"/>
  <c r="I8" i="11"/>
  <c r="I37" i="12"/>
  <c r="I33" i="12"/>
  <c r="I28" i="12"/>
  <c r="I25" i="12"/>
  <c r="I5" i="12"/>
  <c r="Q47" i="11"/>
  <c r="R32" i="11"/>
  <c r="R25" i="11"/>
  <c r="R17" i="11"/>
  <c r="Q8" i="11"/>
  <c r="I29" i="12"/>
  <c r="I6" i="12"/>
  <c r="I44" i="11"/>
  <c r="J78" i="11"/>
  <c r="J71" i="11"/>
  <c r="J65" i="11"/>
  <c r="I49" i="11"/>
  <c r="J34" i="11"/>
  <c r="I16" i="11"/>
  <c r="Q84" i="11"/>
  <c r="I76" i="11"/>
  <c r="R67" i="11"/>
  <c r="R59" i="11"/>
  <c r="Q58" i="11"/>
  <c r="Q55" i="11"/>
  <c r="R48" i="11"/>
  <c r="J46" i="11"/>
  <c r="J38" i="11"/>
  <c r="Q35" i="11"/>
  <c r="J30" i="11"/>
  <c r="R28" i="11"/>
  <c r="R26" i="11"/>
  <c r="I25" i="11"/>
  <c r="I23" i="11"/>
  <c r="R20" i="11"/>
  <c r="I19" i="11"/>
  <c r="J17" i="11"/>
  <c r="Q15" i="11"/>
  <c r="R9" i="11"/>
  <c r="I32" i="12"/>
  <c r="I24" i="12"/>
  <c r="I14" i="12"/>
  <c r="I4" i="12"/>
  <c r="Q11" i="11"/>
  <c r="I51" i="11"/>
  <c r="R86" i="11"/>
  <c r="Q45" i="11"/>
  <c r="I85" i="11"/>
  <c r="I90" i="11" s="1"/>
  <c r="J68" i="11"/>
  <c r="I56" i="11"/>
  <c r="Q27" i="11"/>
  <c r="Q19" i="11"/>
  <c r="I22" i="12"/>
  <c r="R77" i="11"/>
  <c r="Q62" i="11"/>
  <c r="J86" i="11"/>
  <c r="J88" i="11" s="1"/>
  <c r="J84" i="11"/>
  <c r="Q80" i="11"/>
  <c r="I79" i="11"/>
  <c r="Q77" i="11"/>
  <c r="J74" i="11"/>
  <c r="J72" i="11"/>
  <c r="R70" i="11"/>
  <c r="J69" i="11"/>
  <c r="Q67" i="11"/>
  <c r="I66" i="11"/>
  <c r="J62" i="11"/>
  <c r="Q59" i="11"/>
  <c r="J58" i="11"/>
  <c r="I55" i="11"/>
  <c r="Q48" i="11"/>
  <c r="I46" i="11"/>
  <c r="R41" i="11"/>
  <c r="I38" i="11"/>
  <c r="J35" i="11"/>
  <c r="I30" i="11"/>
  <c r="Q28" i="11"/>
  <c r="Q26" i="11"/>
  <c r="R24" i="11"/>
  <c r="R22" i="11"/>
  <c r="Q20" i="11"/>
  <c r="R18" i="11"/>
  <c r="I17" i="11"/>
  <c r="I15" i="11"/>
  <c r="Q9" i="11"/>
  <c r="I36" i="12"/>
  <c r="R3" i="12"/>
  <c r="R5" i="12" s="1"/>
  <c r="R12" i="11"/>
  <c r="J52" i="11"/>
  <c r="J14" i="11"/>
  <c r="J80" i="11"/>
  <c r="R47" i="11"/>
  <c r="I3" i="8"/>
  <c r="I14" i="8" s="1"/>
  <c r="I80" i="11"/>
  <c r="I73" i="11"/>
  <c r="I47" i="11"/>
  <c r="R30" i="11"/>
  <c r="J13" i="11"/>
  <c r="I11" i="12"/>
  <c r="Q46" i="11"/>
  <c r="I82" i="11"/>
  <c r="I86" i="11"/>
  <c r="I88" i="11" s="1"/>
  <c r="I84" i="11"/>
  <c r="J77" i="11"/>
  <c r="R75" i="11"/>
  <c r="I74" i="11"/>
  <c r="I72" i="11"/>
  <c r="Q70" i="11"/>
  <c r="I69" i="11"/>
  <c r="J67" i="11"/>
  <c r="R63" i="11"/>
  <c r="I62" i="11"/>
  <c r="J59" i="11"/>
  <c r="I58" i="11"/>
  <c r="R49" i="11"/>
  <c r="J48" i="11"/>
  <c r="I45" i="11"/>
  <c r="Q41" i="11"/>
  <c r="R36" i="11"/>
  <c r="I35" i="11"/>
  <c r="Q31" i="11"/>
  <c r="R29" i="11"/>
  <c r="I28" i="11"/>
  <c r="Q24" i="11"/>
  <c r="Q22" i="11"/>
  <c r="Q18" i="11"/>
  <c r="R16" i="11"/>
  <c r="R14" i="11"/>
  <c r="J9" i="11"/>
  <c r="I31" i="12"/>
  <c r="I27" i="12"/>
  <c r="I13" i="12"/>
  <c r="Q3" i="12"/>
  <c r="Q14" i="12" s="1"/>
  <c r="J22" i="11"/>
  <c r="I53" i="11"/>
  <c r="J32" i="11"/>
  <c r="J85" i="11"/>
  <c r="J90" i="11" s="1"/>
  <c r="R76" i="11"/>
  <c r="J73" i="11"/>
  <c r="J56" i="11"/>
  <c r="R27" i="11"/>
  <c r="R19" i="11"/>
  <c r="I34" i="12"/>
  <c r="Q76" i="11"/>
  <c r="Q69" i="11"/>
  <c r="R66" i="11"/>
  <c r="I61" i="11"/>
  <c r="J42" i="11"/>
  <c r="Q32" i="11"/>
  <c r="Q25" i="11"/>
  <c r="J21" i="11"/>
  <c r="I38" i="12"/>
  <c r="J79" i="11"/>
  <c r="Q72" i="11"/>
  <c r="J66" i="11"/>
  <c r="R85" i="11"/>
  <c r="R90" i="11" s="1"/>
  <c r="I77" i="11"/>
  <c r="Q75" i="11"/>
  <c r="Q73" i="11"/>
  <c r="R68" i="11"/>
  <c r="I67" i="11"/>
  <c r="Q63" i="11"/>
  <c r="R61" i="11"/>
  <c r="I59" i="11"/>
  <c r="R56" i="11"/>
  <c r="Q49" i="11"/>
  <c r="I48" i="11"/>
  <c r="Q36" i="11"/>
  <c r="R34" i="11"/>
  <c r="J31" i="11"/>
  <c r="Q29" i="11"/>
  <c r="J26" i="11"/>
  <c r="J24" i="11"/>
  <c r="J18" i="11"/>
  <c r="Q16" i="11"/>
  <c r="I9" i="11"/>
  <c r="I35" i="12"/>
  <c r="I23" i="12"/>
  <c r="J3" i="12"/>
  <c r="J20" i="12" s="1"/>
  <c r="T83" i="11"/>
  <c r="Q83" i="11"/>
  <c r="J83" i="11"/>
  <c r="S83" i="11"/>
  <c r="Q57" i="11"/>
  <c r="J57" i="11"/>
  <c r="I57" i="11"/>
  <c r="R57" i="11"/>
  <c r="S57" i="11"/>
  <c r="I54" i="11"/>
  <c r="J54" i="11"/>
  <c r="Q54" i="11"/>
  <c r="R54" i="11"/>
  <c r="I52" i="11"/>
  <c r="R52" i="11"/>
  <c r="K55" i="11"/>
  <c r="Q52" i="11"/>
  <c r="J55" i="11"/>
  <c r="Q33" i="11"/>
  <c r="J7" i="11"/>
  <c r="K7" i="11"/>
  <c r="Q7" i="11"/>
  <c r="L50" i="11"/>
  <c r="I43" i="11"/>
  <c r="S53" i="11"/>
  <c r="Q12" i="11"/>
  <c r="R53" i="11"/>
  <c r="Q51" i="11"/>
  <c r="I50" i="11"/>
  <c r="R11" i="11"/>
  <c r="J50" i="11"/>
  <c r="Q53" i="11"/>
  <c r="J51" i="11"/>
  <c r="M7" i="11"/>
  <c r="R51" i="11"/>
  <c r="M13" i="11"/>
  <c r="D78" i="11"/>
  <c r="L61" i="11"/>
  <c r="L55" i="11"/>
  <c r="L7" i="11"/>
  <c r="U29" i="11"/>
  <c r="U20" i="11"/>
  <c r="U45" i="11"/>
  <c r="U63" i="11"/>
  <c r="U66" i="11"/>
  <c r="U55" i="11"/>
  <c r="U83" i="11"/>
  <c r="U86" i="11"/>
  <c r="U88" i="11" s="1"/>
  <c r="U74" i="11"/>
  <c r="U80" i="11"/>
  <c r="U3" i="12"/>
  <c r="U69" i="11"/>
  <c r="U42" i="11"/>
  <c r="M9" i="11"/>
  <c r="M41" i="11"/>
  <c r="M72" i="11"/>
  <c r="M34" i="11"/>
  <c r="M57" i="11"/>
  <c r="M12" i="11"/>
  <c r="M3" i="12"/>
  <c r="M16" i="12" s="1"/>
  <c r="M49" i="11"/>
  <c r="M67" i="11"/>
  <c r="M86" i="11"/>
  <c r="M25" i="11"/>
  <c r="M84" i="11"/>
  <c r="M47" i="11"/>
  <c r="E15" i="11"/>
  <c r="E33" i="11"/>
  <c r="E66" i="11"/>
  <c r="E58" i="11"/>
  <c r="E75" i="11"/>
  <c r="E3" i="12"/>
  <c r="E16" i="12" s="1"/>
  <c r="E45" i="11"/>
  <c r="E83" i="11"/>
  <c r="E47" i="11"/>
  <c r="H3" i="10"/>
  <c r="H35" i="10" s="1"/>
  <c r="T7" i="11"/>
  <c r="T3" i="12"/>
  <c r="T35" i="12" s="1"/>
  <c r="T32" i="11"/>
  <c r="T29" i="11"/>
  <c r="T55" i="11"/>
  <c r="T42" i="11"/>
  <c r="T45" i="11"/>
  <c r="T77" i="11"/>
  <c r="T70" i="11"/>
  <c r="T74" i="11"/>
  <c r="T75" i="11"/>
  <c r="T80" i="11"/>
  <c r="T20" i="11"/>
  <c r="T86" i="11"/>
  <c r="T88" i="11" s="1"/>
  <c r="L21" i="11"/>
  <c r="L3" i="12"/>
  <c r="L13" i="11"/>
  <c r="L67" i="11"/>
  <c r="L84" i="11"/>
  <c r="L47" i="11"/>
  <c r="L20" i="11"/>
  <c r="L24" i="11"/>
  <c r="L56" i="11"/>
  <c r="L36" i="11"/>
  <c r="L78" i="11"/>
  <c r="L72" i="11"/>
  <c r="L8" i="11"/>
  <c r="L57" i="11"/>
  <c r="L74" i="11"/>
  <c r="L15" i="11"/>
  <c r="L63" i="11"/>
  <c r="L88" i="11" s="1"/>
  <c r="L34" i="11"/>
  <c r="D24" i="11"/>
  <c r="D3" i="12"/>
  <c r="D8" i="12" s="1"/>
  <c r="D45" i="11"/>
  <c r="D42" i="11"/>
  <c r="D57" i="11"/>
  <c r="D72" i="11"/>
  <c r="D83" i="11"/>
  <c r="D70" i="11"/>
  <c r="D7" i="11"/>
  <c r="D75" i="11"/>
  <c r="D47" i="11"/>
  <c r="D58" i="11"/>
  <c r="D56" i="11"/>
  <c r="S11" i="11"/>
  <c r="S12" i="11"/>
  <c r="S6" i="11"/>
  <c r="S8" i="11"/>
  <c r="S18" i="11"/>
  <c r="S24" i="11"/>
  <c r="S34" i="11"/>
  <c r="S51" i="11"/>
  <c r="S77" i="11"/>
  <c r="S3" i="12"/>
  <c r="S14" i="11"/>
  <c r="S26" i="11"/>
  <c r="S52" i="11"/>
  <c r="S15" i="11"/>
  <c r="S25" i="11"/>
  <c r="S29" i="11"/>
  <c r="S32" i="11"/>
  <c r="S38" i="11"/>
  <c r="S54" i="11"/>
  <c r="S69" i="11"/>
  <c r="S72" i="11"/>
  <c r="S80" i="11"/>
  <c r="S84" i="11"/>
  <c r="K16" i="11"/>
  <c r="K22" i="11"/>
  <c r="K30" i="11"/>
  <c r="K38" i="11"/>
  <c r="K42" i="11"/>
  <c r="K48" i="11"/>
  <c r="K56" i="11"/>
  <c r="K57" i="11"/>
  <c r="K62" i="11"/>
  <c r="K75" i="11"/>
  <c r="K8" i="11"/>
  <c r="K21" i="11"/>
  <c r="K29" i="11"/>
  <c r="K41" i="11"/>
  <c r="K46" i="11"/>
  <c r="K50" i="11"/>
  <c r="K51" i="11"/>
  <c r="K54" i="11"/>
  <c r="K58" i="11"/>
  <c r="K59" i="11"/>
  <c r="K3" i="12"/>
  <c r="K11" i="12" s="1"/>
  <c r="K14" i="11"/>
  <c r="K27" i="11"/>
  <c r="K53" i="11"/>
  <c r="K67" i="11"/>
  <c r="K74" i="11"/>
  <c r="G35" i="12"/>
  <c r="G3" i="8"/>
  <c r="S86" i="11"/>
  <c r="S88" i="11" s="1"/>
  <c r="K76" i="11"/>
  <c r="K71" i="11"/>
  <c r="S67" i="11"/>
  <c r="K45" i="11"/>
  <c r="K34" i="11"/>
  <c r="K24" i="11"/>
  <c r="K18" i="11"/>
  <c r="K13" i="11"/>
  <c r="S9" i="11"/>
  <c r="R31" i="12"/>
  <c r="R4" i="12"/>
  <c r="R8" i="12"/>
  <c r="R16" i="12"/>
  <c r="R29" i="12"/>
  <c r="R6" i="12"/>
  <c r="R9" i="12"/>
  <c r="S79" i="11"/>
  <c r="K65" i="11"/>
  <c r="S61" i="11"/>
  <c r="S42" i="11"/>
  <c r="S36" i="11"/>
  <c r="K31" i="11"/>
  <c r="R30" i="12"/>
  <c r="R24" i="12"/>
  <c r="R15" i="12"/>
  <c r="S73" i="11"/>
  <c r="K66" i="11"/>
  <c r="S55" i="11"/>
  <c r="K52" i="11"/>
  <c r="K28" i="11"/>
  <c r="K85" i="11"/>
  <c r="K90" i="11" s="1"/>
  <c r="K79" i="11"/>
  <c r="K25" i="11"/>
  <c r="S23" i="11"/>
  <c r="K19" i="11"/>
  <c r="S17" i="11"/>
  <c r="K9" i="11"/>
  <c r="S7" i="11"/>
  <c r="O25" i="11"/>
  <c r="O3" i="12"/>
  <c r="O32" i="12" s="1"/>
  <c r="R38" i="12"/>
  <c r="R37" i="12"/>
  <c r="R33" i="12"/>
  <c r="I16" i="8"/>
  <c r="I17" i="8"/>
  <c r="S85" i="11"/>
  <c r="S90" i="11" s="1"/>
  <c r="K83" i="11"/>
  <c r="S49" i="11"/>
  <c r="K47" i="11"/>
  <c r="K33" i="11"/>
  <c r="S22" i="11"/>
  <c r="S19" i="11"/>
  <c r="K84" i="11"/>
  <c r="K63" i="11"/>
  <c r="K88" i="11" s="1"/>
  <c r="S50" i="11"/>
  <c r="K35" i="11"/>
  <c r="S16" i="11"/>
  <c r="Q33" i="12"/>
  <c r="Q32" i="12"/>
  <c r="K78" i="11"/>
  <c r="K77" i="11"/>
  <c r="K72" i="11"/>
  <c r="S68" i="11"/>
  <c r="S56" i="11"/>
  <c r="S20" i="11"/>
  <c r="K15" i="11"/>
  <c r="P3" i="12"/>
  <c r="P29" i="12" s="1"/>
  <c r="R3" i="8"/>
  <c r="V14" i="11"/>
  <c r="V3" i="12"/>
  <c r="N12" i="11"/>
  <c r="N3" i="12"/>
  <c r="N4" i="12" s="1"/>
  <c r="F47" i="11"/>
  <c r="F3" i="12"/>
  <c r="F35" i="12" s="1"/>
  <c r="R7" i="11"/>
  <c r="R23" i="11"/>
  <c r="R31" i="11"/>
  <c r="R55" i="11"/>
  <c r="R69" i="11"/>
  <c r="R71" i="11"/>
  <c r="R73" i="11"/>
  <c r="R74" i="11"/>
  <c r="R79" i="11"/>
  <c r="R80" i="11"/>
  <c r="R82" i="11"/>
  <c r="R83" i="11"/>
  <c r="J15" i="11"/>
  <c r="J20" i="11"/>
  <c r="J27" i="11"/>
  <c r="J28" i="11"/>
  <c r="J29" i="11"/>
  <c r="J36" i="11"/>
  <c r="J44" i="11"/>
  <c r="J47" i="11"/>
  <c r="J53" i="11"/>
  <c r="J61" i="11"/>
  <c r="I8" i="12"/>
  <c r="I9" i="12"/>
  <c r="I10" i="12"/>
  <c r="I15" i="12"/>
  <c r="I16" i="12"/>
  <c r="I17" i="12"/>
  <c r="I18" i="12"/>
  <c r="I20" i="12"/>
  <c r="I21" i="12"/>
  <c r="Q44" i="11"/>
  <c r="Q10" i="11"/>
  <c r="I40" i="11"/>
  <c r="I39" i="11"/>
  <c r="I7" i="11"/>
  <c r="I22" i="11"/>
  <c r="L37" i="11"/>
  <c r="Q37" i="11"/>
  <c r="R37" i="11"/>
  <c r="S37" i="11"/>
  <c r="I37" i="11"/>
  <c r="J37" i="11"/>
  <c r="K37" i="11"/>
  <c r="R39" i="11"/>
  <c r="J10" i="11"/>
  <c r="S40" i="11"/>
  <c r="Q39" i="11"/>
  <c r="K11" i="11"/>
  <c r="I10" i="11"/>
  <c r="S43" i="11"/>
  <c r="R40" i="11"/>
  <c r="K39" i="11"/>
  <c r="L12" i="11"/>
  <c r="J11" i="11"/>
  <c r="R43" i="11"/>
  <c r="Q40" i="11"/>
  <c r="J39" i="11"/>
  <c r="S13" i="11"/>
  <c r="V12" i="11"/>
  <c r="K12" i="11"/>
  <c r="I11" i="11"/>
  <c r="S45" i="11"/>
  <c r="S44" i="11"/>
  <c r="Q43" i="11"/>
  <c r="K40" i="11"/>
  <c r="R13" i="11"/>
  <c r="U12" i="11"/>
  <c r="J12" i="11"/>
  <c r="S10" i="11"/>
  <c r="R46" i="11"/>
  <c r="R45" i="11"/>
  <c r="R44" i="11"/>
  <c r="K43" i="11"/>
  <c r="J40" i="11"/>
  <c r="K32" i="11"/>
  <c r="Q13" i="11"/>
  <c r="T12" i="11"/>
  <c r="I12" i="11"/>
  <c r="R10" i="11"/>
  <c r="J43" i="11"/>
  <c r="H11" i="8"/>
  <c r="H14" i="8"/>
  <c r="H13" i="8"/>
  <c r="H17" i="8"/>
  <c r="H12" i="8"/>
  <c r="H15" i="8"/>
  <c r="H10" i="8"/>
  <c r="H16" i="8"/>
  <c r="T33" i="12"/>
  <c r="T30" i="12"/>
  <c r="T27" i="12"/>
  <c r="N9" i="12"/>
  <c r="T6" i="12"/>
  <c r="E22" i="12"/>
  <c r="D12" i="12"/>
  <c r="E6" i="12"/>
  <c r="D35" i="12"/>
  <c r="T22" i="12"/>
  <c r="D19" i="12"/>
  <c r="E12" i="12"/>
  <c r="K32" i="12"/>
  <c r="D22" i="12"/>
  <c r="D6" i="12"/>
  <c r="H6" i="12"/>
  <c r="H14" i="12"/>
  <c r="H22" i="12"/>
  <c r="H30" i="12"/>
  <c r="H38" i="12"/>
  <c r="H10" i="12"/>
  <c r="H9" i="12"/>
  <c r="H17" i="12"/>
  <c r="H25" i="12"/>
  <c r="H33" i="12"/>
  <c r="H23" i="12"/>
  <c r="H31" i="12"/>
  <c r="H4" i="12"/>
  <c r="H12" i="12"/>
  <c r="H20" i="12"/>
  <c r="H28" i="12"/>
  <c r="H36" i="12"/>
  <c r="H7" i="12"/>
  <c r="H15" i="12"/>
  <c r="H18" i="12"/>
  <c r="H11" i="12"/>
  <c r="G9" i="12"/>
  <c r="G17" i="12"/>
  <c r="G25" i="12"/>
  <c r="G33" i="12"/>
  <c r="G10" i="12"/>
  <c r="G34" i="12"/>
  <c r="G5" i="12"/>
  <c r="G13" i="12"/>
  <c r="G21" i="12"/>
  <c r="G4" i="12"/>
  <c r="G12" i="12"/>
  <c r="G20" i="12"/>
  <c r="G28" i="12"/>
  <c r="G36" i="12"/>
  <c r="G7" i="12"/>
  <c r="G15" i="12"/>
  <c r="G23" i="12"/>
  <c r="G31" i="12"/>
  <c r="G18" i="12"/>
  <c r="G26" i="12"/>
  <c r="H29" i="12"/>
  <c r="G19" i="12"/>
  <c r="H8" i="12"/>
  <c r="G6" i="12"/>
  <c r="N36" i="12"/>
  <c r="N31" i="12"/>
  <c r="N13" i="12"/>
  <c r="H37" i="12"/>
  <c r="H34" i="12"/>
  <c r="G22" i="12"/>
  <c r="H16" i="12"/>
  <c r="G24" i="12"/>
  <c r="G16" i="12"/>
  <c r="H32" i="12"/>
  <c r="H5" i="12"/>
  <c r="O20" i="12"/>
  <c r="H26" i="12"/>
  <c r="G11" i="12"/>
  <c r="G29" i="12"/>
  <c r="H24" i="12"/>
  <c r="G8" i="12"/>
  <c r="G37" i="12"/>
  <c r="G32" i="12"/>
  <c r="G30" i="12"/>
  <c r="H27" i="12"/>
  <c r="H21" i="12"/>
  <c r="H13" i="12"/>
  <c r="P10" i="12"/>
  <c r="H19" i="12"/>
  <c r="G14" i="12"/>
  <c r="G38" i="12"/>
  <c r="H35" i="12"/>
  <c r="G27" i="12"/>
  <c r="E11" i="12"/>
  <c r="E37" i="12"/>
  <c r="T32" i="12"/>
  <c r="D32" i="12"/>
  <c r="E29" i="12"/>
  <c r="E21" i="12"/>
  <c r="T16" i="12"/>
  <c r="D16" i="12"/>
  <c r="E5" i="12"/>
  <c r="T37" i="12"/>
  <c r="D37" i="12"/>
  <c r="D29" i="12"/>
  <c r="E26" i="12"/>
  <c r="T21" i="12"/>
  <c r="D21" i="12"/>
  <c r="T13" i="12"/>
  <c r="D13" i="12"/>
  <c r="T5" i="12"/>
  <c r="D5" i="12"/>
  <c r="E32" i="12"/>
  <c r="E31" i="12"/>
  <c r="T26" i="12"/>
  <c r="D26" i="12"/>
  <c r="E23" i="12"/>
  <c r="E15" i="12"/>
  <c r="P8" i="11"/>
  <c r="P76" i="11"/>
  <c r="G51" i="11"/>
  <c r="G77" i="11"/>
  <c r="F77" i="11"/>
  <c r="E53" i="11"/>
  <c r="U41" i="11"/>
  <c r="M29" i="11"/>
  <c r="E86" i="11"/>
  <c r="U84" i="11"/>
  <c r="E80" i="11"/>
  <c r="H79" i="11"/>
  <c r="E77" i="11"/>
  <c r="L75" i="11"/>
  <c r="E74" i="11"/>
  <c r="U72" i="11"/>
  <c r="O71" i="11"/>
  <c r="L70" i="11"/>
  <c r="D69" i="11"/>
  <c r="T67" i="11"/>
  <c r="M66" i="11"/>
  <c r="E63" i="11"/>
  <c r="U57" i="11"/>
  <c r="D55" i="11"/>
  <c r="T53" i="11"/>
  <c r="D53" i="11"/>
  <c r="T50" i="11"/>
  <c r="D48" i="11"/>
  <c r="E41" i="11"/>
  <c r="D40" i="11"/>
  <c r="E39" i="11"/>
  <c r="U37" i="11"/>
  <c r="N33" i="11"/>
  <c r="L29" i="11"/>
  <c r="D26" i="11"/>
  <c r="E25" i="11"/>
  <c r="F20" i="11"/>
  <c r="E18" i="11"/>
  <c r="E17" i="11"/>
  <c r="F12" i="11"/>
  <c r="F10" i="11"/>
  <c r="O76" i="11"/>
  <c r="E69" i="11"/>
  <c r="F63" i="11"/>
  <c r="U53" i="11"/>
  <c r="U50" i="11"/>
  <c r="D86" i="11"/>
  <c r="T84" i="11"/>
  <c r="M83" i="11"/>
  <c r="D80" i="11"/>
  <c r="G79" i="11"/>
  <c r="M77" i="11"/>
  <c r="D77" i="11"/>
  <c r="D74" i="11"/>
  <c r="T72" i="11"/>
  <c r="E67" i="11"/>
  <c r="L66" i="11"/>
  <c r="D63" i="11"/>
  <c r="T61" i="11"/>
  <c r="D61" i="11"/>
  <c r="M58" i="11"/>
  <c r="T57" i="11"/>
  <c r="U49" i="11"/>
  <c r="T48" i="11"/>
  <c r="G47" i="11"/>
  <c r="O46" i="11"/>
  <c r="M42" i="11"/>
  <c r="T40" i="11"/>
  <c r="D39" i="11"/>
  <c r="T37" i="11"/>
  <c r="T36" i="11"/>
  <c r="D36" i="11"/>
  <c r="E34" i="11"/>
  <c r="M33" i="11"/>
  <c r="M28" i="11"/>
  <c r="N26" i="11"/>
  <c r="T24" i="11"/>
  <c r="T23" i="11"/>
  <c r="M21" i="11"/>
  <c r="E20" i="11"/>
  <c r="D18" i="11"/>
  <c r="T16" i="11"/>
  <c r="U15" i="11"/>
  <c r="O12" i="11"/>
  <c r="E12" i="11"/>
  <c r="T10" i="11"/>
  <c r="E10" i="11"/>
  <c r="U7" i="11"/>
  <c r="O62" i="11"/>
  <c r="M75" i="11"/>
  <c r="U67" i="11"/>
  <c r="E55" i="11"/>
  <c r="F39" i="11"/>
  <c r="E26" i="11"/>
  <c r="F18" i="11"/>
  <c r="E84" i="11"/>
  <c r="L83" i="11"/>
  <c r="F79" i="11"/>
  <c r="L77" i="11"/>
  <c r="U75" i="11"/>
  <c r="F72" i="11"/>
  <c r="M69" i="11"/>
  <c r="D67" i="11"/>
  <c r="M63" i="11"/>
  <c r="L58" i="11"/>
  <c r="E57" i="11"/>
  <c r="M55" i="11"/>
  <c r="N46" i="11"/>
  <c r="L42" i="11"/>
  <c r="D34" i="11"/>
  <c r="L28" i="11"/>
  <c r="M26" i="11"/>
  <c r="D20" i="11"/>
  <c r="T15" i="11"/>
  <c r="D13" i="11"/>
  <c r="D12" i="11"/>
  <c r="D10" i="11"/>
  <c r="P7" i="11"/>
  <c r="P15" i="11"/>
  <c r="P23" i="11"/>
  <c r="P31" i="11"/>
  <c r="P39" i="11"/>
  <c r="P47" i="11"/>
  <c r="P55" i="11"/>
  <c r="P10" i="11"/>
  <c r="P18" i="11"/>
  <c r="P26" i="11"/>
  <c r="P34" i="11"/>
  <c r="P42" i="11"/>
  <c r="P50" i="11"/>
  <c r="P13" i="11"/>
  <c r="P21" i="11"/>
  <c r="P29" i="11"/>
  <c r="P37" i="11"/>
  <c r="P45" i="11"/>
  <c r="P53" i="11"/>
  <c r="P11" i="11"/>
  <c r="P12" i="11"/>
  <c r="P24" i="11"/>
  <c r="P33" i="11"/>
  <c r="P54" i="11"/>
  <c r="P69" i="11"/>
  <c r="P77" i="11"/>
  <c r="P86" i="11"/>
  <c r="P58" i="11"/>
  <c r="P67" i="11"/>
  <c r="P48" i="11"/>
  <c r="P70" i="11"/>
  <c r="P44" i="11"/>
  <c r="P65" i="11"/>
  <c r="P19" i="11"/>
  <c r="P20" i="11"/>
  <c r="P32" i="11"/>
  <c r="P41" i="11"/>
  <c r="P63" i="11"/>
  <c r="P72" i="11"/>
  <c r="P80" i="11"/>
  <c r="P75" i="11"/>
  <c r="P84" i="11"/>
  <c r="P61" i="11"/>
  <c r="P78" i="11"/>
  <c r="P22" i="11"/>
  <c r="P6" i="11"/>
  <c r="P27" i="11"/>
  <c r="P28" i="11"/>
  <c r="P40" i="11"/>
  <c r="P49" i="11"/>
  <c r="P14" i="11"/>
  <c r="P35" i="11"/>
  <c r="P36" i="11"/>
  <c r="P43" i="11"/>
  <c r="P56" i="11"/>
  <c r="H7" i="11"/>
  <c r="H15" i="11"/>
  <c r="H23" i="11"/>
  <c r="H31" i="11"/>
  <c r="H39" i="11"/>
  <c r="H47" i="11"/>
  <c r="H55" i="11"/>
  <c r="H10" i="11"/>
  <c r="H18" i="11"/>
  <c r="H26" i="11"/>
  <c r="H34" i="11"/>
  <c r="H42" i="11"/>
  <c r="H50" i="11"/>
  <c r="H13" i="11"/>
  <c r="H21" i="11"/>
  <c r="H29" i="11"/>
  <c r="H37" i="11"/>
  <c r="H45" i="11"/>
  <c r="H53" i="11"/>
  <c r="H12" i="11"/>
  <c r="H25" i="11"/>
  <c r="H38" i="11"/>
  <c r="H51" i="11"/>
  <c r="H69" i="11"/>
  <c r="H77" i="11"/>
  <c r="H86" i="11"/>
  <c r="H61" i="11"/>
  <c r="H32" i="11"/>
  <c r="H65" i="11"/>
  <c r="H73" i="11"/>
  <c r="H8" i="11"/>
  <c r="H20" i="11"/>
  <c r="H33" i="11"/>
  <c r="H46" i="11"/>
  <c r="H63" i="11"/>
  <c r="H72" i="11"/>
  <c r="H80" i="11"/>
  <c r="H54" i="11"/>
  <c r="H58" i="11"/>
  <c r="H67" i="11"/>
  <c r="H11" i="11"/>
  <c r="H36" i="11"/>
  <c r="H49" i="11"/>
  <c r="H6" i="11"/>
  <c r="H44" i="11"/>
  <c r="H16" i="11"/>
  <c r="H28" i="11"/>
  <c r="H41" i="11"/>
  <c r="H75" i="11"/>
  <c r="H84" i="11"/>
  <c r="H24" i="11"/>
  <c r="H70" i="11"/>
  <c r="H78" i="11"/>
  <c r="H19" i="11"/>
  <c r="P74" i="11"/>
  <c r="P73" i="11"/>
  <c r="H52" i="11"/>
  <c r="P82" i="11"/>
  <c r="P79" i="11"/>
  <c r="G74" i="11"/>
  <c r="H57" i="11"/>
  <c r="V13" i="11"/>
  <c r="V21" i="11"/>
  <c r="V29" i="11"/>
  <c r="V37" i="11"/>
  <c r="V45" i="11"/>
  <c r="V53" i="11"/>
  <c r="V8" i="11"/>
  <c r="V16" i="11"/>
  <c r="V24" i="11"/>
  <c r="V32" i="11"/>
  <c r="V40" i="11"/>
  <c r="V48" i="11"/>
  <c r="V11" i="11"/>
  <c r="V19" i="11"/>
  <c r="V27" i="11"/>
  <c r="V35" i="11"/>
  <c r="V43" i="11"/>
  <c r="V15" i="11"/>
  <c r="V22" i="11"/>
  <c r="V28" i="11"/>
  <c r="V67" i="11"/>
  <c r="V75" i="11"/>
  <c r="V84" i="11"/>
  <c r="V56" i="11"/>
  <c r="V65" i="11"/>
  <c r="V59" i="11"/>
  <c r="V90" i="11"/>
  <c r="V62" i="11"/>
  <c r="V71" i="11"/>
  <c r="V10" i="11"/>
  <c r="V23" i="11"/>
  <c r="V30" i="11"/>
  <c r="V36" i="11"/>
  <c r="V61" i="11"/>
  <c r="V70" i="11"/>
  <c r="V78" i="11"/>
  <c r="V82" i="11"/>
  <c r="V17" i="11"/>
  <c r="V39" i="11"/>
  <c r="V25" i="11"/>
  <c r="V34" i="11"/>
  <c r="V47" i="11"/>
  <c r="V54" i="11"/>
  <c r="V9" i="11"/>
  <c r="V18" i="11"/>
  <c r="V31" i="11"/>
  <c r="V38" i="11"/>
  <c r="V44" i="11"/>
  <c r="V73" i="11"/>
  <c r="V26" i="11"/>
  <c r="V46" i="11"/>
  <c r="V68" i="11"/>
  <c r="V76" i="11"/>
  <c r="N13" i="11"/>
  <c r="N21" i="11"/>
  <c r="N29" i="11"/>
  <c r="N37" i="11"/>
  <c r="N45" i="11"/>
  <c r="N53" i="11"/>
  <c r="N8" i="11"/>
  <c r="N16" i="11"/>
  <c r="N24" i="11"/>
  <c r="N32" i="11"/>
  <c r="N40" i="11"/>
  <c r="N48" i="11"/>
  <c r="N56" i="11"/>
  <c r="N11" i="11"/>
  <c r="N19" i="11"/>
  <c r="N27" i="11"/>
  <c r="N35" i="11"/>
  <c r="N43" i="11"/>
  <c r="N51" i="11"/>
  <c r="N6" i="11"/>
  <c r="N7" i="11"/>
  <c r="N28" i="11"/>
  <c r="N49" i="11"/>
  <c r="N50" i="11"/>
  <c r="N58" i="11"/>
  <c r="N67" i="11"/>
  <c r="N75" i="11"/>
  <c r="N84" i="11"/>
  <c r="N73" i="11"/>
  <c r="N52" i="11"/>
  <c r="N76" i="11"/>
  <c r="N38" i="11"/>
  <c r="N14" i="11"/>
  <c r="N15" i="11"/>
  <c r="N36" i="11"/>
  <c r="N61" i="11"/>
  <c r="N70" i="11"/>
  <c r="N78" i="11"/>
  <c r="N65" i="11"/>
  <c r="N30" i="11"/>
  <c r="N68" i="11"/>
  <c r="N85" i="11"/>
  <c r="N90" i="11" s="1"/>
  <c r="N17" i="11"/>
  <c r="N18" i="11"/>
  <c r="N62" i="11"/>
  <c r="N71" i="11"/>
  <c r="N22" i="11"/>
  <c r="N23" i="11"/>
  <c r="N44" i="11"/>
  <c r="N82" i="11"/>
  <c r="N9" i="11"/>
  <c r="N10" i="11"/>
  <c r="N31" i="11"/>
  <c r="N59" i="11"/>
  <c r="N39" i="11"/>
  <c r="F13" i="11"/>
  <c r="F21" i="11"/>
  <c r="F29" i="11"/>
  <c r="F37" i="11"/>
  <c r="F45" i="11"/>
  <c r="F53" i="11"/>
  <c r="F8" i="11"/>
  <c r="F16" i="11"/>
  <c r="F24" i="11"/>
  <c r="F32" i="11"/>
  <c r="F40" i="11"/>
  <c r="F48" i="11"/>
  <c r="F56" i="11"/>
  <c r="F11" i="11"/>
  <c r="F19" i="11"/>
  <c r="F27" i="11"/>
  <c r="F35" i="11"/>
  <c r="F43" i="11"/>
  <c r="F51" i="11"/>
  <c r="F28" i="11"/>
  <c r="F34" i="11"/>
  <c r="F41" i="11"/>
  <c r="F54" i="11"/>
  <c r="F58" i="11"/>
  <c r="F67" i="11"/>
  <c r="F75" i="11"/>
  <c r="F84" i="11"/>
  <c r="F65" i="11"/>
  <c r="F59" i="11"/>
  <c r="F68" i="11"/>
  <c r="F76" i="11"/>
  <c r="F85" i="11"/>
  <c r="F90" i="11" s="1"/>
  <c r="F31" i="11"/>
  <c r="F62" i="11"/>
  <c r="F7" i="11"/>
  <c r="F36" i="11"/>
  <c r="F42" i="11"/>
  <c r="F49" i="11"/>
  <c r="F61" i="11"/>
  <c r="F70" i="11"/>
  <c r="F78" i="11"/>
  <c r="F52" i="11"/>
  <c r="F9" i="11"/>
  <c r="F6" i="11"/>
  <c r="F15" i="11"/>
  <c r="F44" i="11"/>
  <c r="F50" i="11"/>
  <c r="F73" i="11"/>
  <c r="F82" i="11"/>
  <c r="F14" i="11"/>
  <c r="F23" i="11"/>
  <c r="F22" i="11"/>
  <c r="F71" i="11"/>
  <c r="F86" i="11"/>
  <c r="G38" i="11"/>
  <c r="H17" i="11"/>
  <c r="N79" i="11"/>
  <c r="H71" i="11"/>
  <c r="G69" i="11"/>
  <c r="H62" i="11"/>
  <c r="F57" i="11"/>
  <c r="N54" i="11"/>
  <c r="H27" i="11"/>
  <c r="G22" i="11"/>
  <c r="N80" i="11"/>
  <c r="H76" i="11"/>
  <c r="V72" i="11"/>
  <c r="G71" i="11"/>
  <c r="O69" i="11"/>
  <c r="F69" i="11"/>
  <c r="G62" i="11"/>
  <c r="F55" i="11"/>
  <c r="P52" i="11"/>
  <c r="P51" i="11"/>
  <c r="V49" i="11"/>
  <c r="H48" i="11"/>
  <c r="H43" i="11"/>
  <c r="N42" i="11"/>
  <c r="H35" i="11"/>
  <c r="F33" i="11"/>
  <c r="G31" i="11"/>
  <c r="H30" i="11"/>
  <c r="V20" i="11"/>
  <c r="F17" i="11"/>
  <c r="V7" i="11"/>
  <c r="P85" i="11"/>
  <c r="P90" i="11" s="1"/>
  <c r="O10" i="11"/>
  <c r="O18" i="11"/>
  <c r="O26" i="11"/>
  <c r="O34" i="11"/>
  <c r="O42" i="11"/>
  <c r="O50" i="11"/>
  <c r="O13" i="11"/>
  <c r="O21" i="11"/>
  <c r="O29" i="11"/>
  <c r="O37" i="11"/>
  <c r="O45" i="11"/>
  <c r="O53" i="11"/>
  <c r="O8" i="11"/>
  <c r="O16" i="11"/>
  <c r="O24" i="11"/>
  <c r="O32" i="11"/>
  <c r="O40" i="11"/>
  <c r="O48" i="11"/>
  <c r="O56" i="11"/>
  <c r="O19" i="11"/>
  <c r="O20" i="11"/>
  <c r="O41" i="11"/>
  <c r="O63" i="11"/>
  <c r="O72" i="11"/>
  <c r="O80" i="11"/>
  <c r="O61" i="11"/>
  <c r="O65" i="11"/>
  <c r="O73" i="11"/>
  <c r="O82" i="11"/>
  <c r="O59" i="11"/>
  <c r="O68" i="11"/>
  <c r="O6" i="11"/>
  <c r="O7" i="11"/>
  <c r="O27" i="11"/>
  <c r="O28" i="11"/>
  <c r="O49" i="11"/>
  <c r="O58" i="11"/>
  <c r="O67" i="11"/>
  <c r="O75" i="11"/>
  <c r="O84" i="11"/>
  <c r="O70" i="11"/>
  <c r="O22" i="11"/>
  <c r="O23" i="11"/>
  <c r="O43" i="11"/>
  <c r="O30" i="11"/>
  <c r="O51" i="11"/>
  <c r="O14" i="11"/>
  <c r="O15" i="11"/>
  <c r="O35" i="11"/>
  <c r="O36" i="11"/>
  <c r="O78" i="11"/>
  <c r="O44" i="11"/>
  <c r="O9" i="11"/>
  <c r="O31" i="11"/>
  <c r="O52" i="11"/>
  <c r="G86" i="11"/>
  <c r="H83" i="11"/>
  <c r="O77" i="11"/>
  <c r="P57" i="11"/>
  <c r="O47" i="11"/>
  <c r="O86" i="11"/>
  <c r="G83" i="11"/>
  <c r="O79" i="11"/>
  <c r="N77" i="11"/>
  <c r="V74" i="11"/>
  <c r="F74" i="11"/>
  <c r="G66" i="11"/>
  <c r="P59" i="11"/>
  <c r="G57" i="11"/>
  <c r="O54" i="11"/>
  <c r="H22" i="11"/>
  <c r="N20" i="11"/>
  <c r="P16" i="11"/>
  <c r="H9" i="11"/>
  <c r="N86" i="11"/>
  <c r="F83" i="11"/>
  <c r="V66" i="11"/>
  <c r="N66" i="11"/>
  <c r="N57" i="11"/>
  <c r="V41" i="11"/>
  <c r="F38" i="11"/>
  <c r="P25" i="11"/>
  <c r="F25" i="11"/>
  <c r="G9" i="11"/>
  <c r="H85" i="11"/>
  <c r="H90" i="11" s="1"/>
  <c r="H82" i="11"/>
  <c r="V79" i="11"/>
  <c r="G76" i="11"/>
  <c r="N69" i="11"/>
  <c r="H56" i="11"/>
  <c r="O55" i="11"/>
  <c r="F46" i="11"/>
  <c r="G43" i="11"/>
  <c r="H40" i="11"/>
  <c r="P38" i="11"/>
  <c r="G35" i="11"/>
  <c r="F26" i="11"/>
  <c r="N25" i="11"/>
  <c r="P17" i="11"/>
  <c r="O11" i="11"/>
  <c r="H74" i="11"/>
  <c r="P30" i="11"/>
  <c r="G10" i="11"/>
  <c r="G18" i="11"/>
  <c r="G26" i="11"/>
  <c r="G34" i="11"/>
  <c r="G42" i="11"/>
  <c r="G50" i="11"/>
  <c r="G13" i="11"/>
  <c r="G21" i="11"/>
  <c r="G29" i="11"/>
  <c r="G37" i="11"/>
  <c r="G45" i="11"/>
  <c r="G53" i="11"/>
  <c r="G8" i="11"/>
  <c r="G16" i="11"/>
  <c r="G24" i="11"/>
  <c r="G32" i="11"/>
  <c r="G40" i="11"/>
  <c r="G48" i="11"/>
  <c r="G56" i="11"/>
  <c r="G20" i="11"/>
  <c r="G33" i="11"/>
  <c r="G46" i="11"/>
  <c r="G55" i="11"/>
  <c r="G63" i="11"/>
  <c r="G72" i="11"/>
  <c r="G80" i="11"/>
  <c r="G70" i="11"/>
  <c r="G78" i="11"/>
  <c r="G73" i="11"/>
  <c r="G23" i="11"/>
  <c r="G27" i="11"/>
  <c r="G52" i="11"/>
  <c r="G28" i="11"/>
  <c r="G41" i="11"/>
  <c r="G54" i="11"/>
  <c r="G58" i="11"/>
  <c r="G67" i="11"/>
  <c r="G75" i="11"/>
  <c r="G84" i="11"/>
  <c r="G61" i="11"/>
  <c r="G15" i="11"/>
  <c r="G19" i="11"/>
  <c r="G44" i="11"/>
  <c r="G65" i="11"/>
  <c r="G82" i="11"/>
  <c r="G14" i="11"/>
  <c r="G59" i="11"/>
  <c r="G68" i="11"/>
  <c r="G7" i="11"/>
  <c r="G11" i="11"/>
  <c r="G36" i="11"/>
  <c r="G49" i="11"/>
  <c r="G6" i="11"/>
  <c r="O85" i="11"/>
  <c r="O90" i="11" s="1"/>
  <c r="P83" i="11"/>
  <c r="O74" i="11"/>
  <c r="P66" i="11"/>
  <c r="H66" i="11"/>
  <c r="O83" i="11"/>
  <c r="F80" i="11"/>
  <c r="N74" i="11"/>
  <c r="N72" i="11"/>
  <c r="P68" i="11"/>
  <c r="O66" i="11"/>
  <c r="N63" i="11"/>
  <c r="O57" i="11"/>
  <c r="N47" i="11"/>
  <c r="O39" i="11"/>
  <c r="G25" i="11"/>
  <c r="N83" i="11"/>
  <c r="V77" i="11"/>
  <c r="F66" i="11"/>
  <c r="G17" i="11"/>
  <c r="G85" i="11"/>
  <c r="G90" i="11" s="1"/>
  <c r="V80" i="11"/>
  <c r="P71" i="11"/>
  <c r="V69" i="11"/>
  <c r="H68" i="11"/>
  <c r="P62" i="11"/>
  <c r="H59" i="11"/>
  <c r="N55" i="11"/>
  <c r="V42" i="11"/>
  <c r="G39" i="11"/>
  <c r="O38" i="11"/>
  <c r="O33" i="11"/>
  <c r="F30" i="11"/>
  <c r="O17" i="11"/>
  <c r="G12" i="11"/>
  <c r="P9" i="11"/>
  <c r="U8" i="11"/>
  <c r="U16" i="11"/>
  <c r="U24" i="11"/>
  <c r="U32" i="11"/>
  <c r="U40" i="11"/>
  <c r="U48" i="11"/>
  <c r="U11" i="11"/>
  <c r="U19" i="11"/>
  <c r="U27" i="11"/>
  <c r="U35" i="11"/>
  <c r="U43" i="11"/>
  <c r="U51" i="11"/>
  <c r="U6" i="11"/>
  <c r="U14" i="11"/>
  <c r="U22" i="11"/>
  <c r="U30" i="11"/>
  <c r="U38" i="11"/>
  <c r="U46" i="11"/>
  <c r="U54" i="11"/>
  <c r="M79" i="11"/>
  <c r="E71" i="11"/>
  <c r="E62" i="11"/>
  <c r="M39" i="11"/>
  <c r="U34" i="11"/>
  <c r="U25" i="11"/>
  <c r="U21" i="11"/>
  <c r="M18" i="11"/>
  <c r="M17" i="11"/>
  <c r="T11" i="11"/>
  <c r="T19" i="11"/>
  <c r="T27" i="11"/>
  <c r="T35" i="11"/>
  <c r="T43" i="11"/>
  <c r="T51" i="11"/>
  <c r="T6" i="11"/>
  <c r="T14" i="11"/>
  <c r="T22" i="11"/>
  <c r="T30" i="11"/>
  <c r="T38" i="11"/>
  <c r="T46" i="11"/>
  <c r="T54" i="11"/>
  <c r="T9" i="11"/>
  <c r="T17" i="11"/>
  <c r="T25" i="11"/>
  <c r="T33" i="11"/>
  <c r="T41" i="11"/>
  <c r="T49" i="11"/>
  <c r="L11" i="11"/>
  <c r="L19" i="11"/>
  <c r="L27" i="11"/>
  <c r="L35" i="11"/>
  <c r="L43" i="11"/>
  <c r="L51" i="11"/>
  <c r="L6" i="11"/>
  <c r="L14" i="11"/>
  <c r="L22" i="11"/>
  <c r="L30" i="11"/>
  <c r="L38" i="11"/>
  <c r="L46" i="11"/>
  <c r="L54" i="11"/>
  <c r="L9" i="11"/>
  <c r="L17" i="11"/>
  <c r="L25" i="11"/>
  <c r="L33" i="11"/>
  <c r="L41" i="11"/>
  <c r="L49" i="11"/>
  <c r="U85" i="11"/>
  <c r="U90" i="11" s="1"/>
  <c r="E85" i="11"/>
  <c r="E90" i="11" s="1"/>
  <c r="T79" i="11"/>
  <c r="E76" i="11"/>
  <c r="T71" i="11"/>
  <c r="M68" i="11"/>
  <c r="U52" i="11"/>
  <c r="M52" i="11"/>
  <c r="E52" i="11"/>
  <c r="T47" i="11"/>
  <c r="U39" i="11"/>
  <c r="L39" i="11"/>
  <c r="D37" i="11"/>
  <c r="T34" i="11"/>
  <c r="M31" i="11"/>
  <c r="D31" i="11"/>
  <c r="E29" i="11"/>
  <c r="U26" i="11"/>
  <c r="E23" i="11"/>
  <c r="T21" i="11"/>
  <c r="L18" i="11"/>
  <c r="U17" i="11"/>
  <c r="U13" i="11"/>
  <c r="M10" i="11"/>
  <c r="T8" i="11"/>
  <c r="M8" i="11"/>
  <c r="M16" i="11"/>
  <c r="M24" i="11"/>
  <c r="M32" i="11"/>
  <c r="M40" i="11"/>
  <c r="M48" i="11"/>
  <c r="M56" i="11"/>
  <c r="M11" i="11"/>
  <c r="M19" i="11"/>
  <c r="M27" i="11"/>
  <c r="M35" i="11"/>
  <c r="M43" i="11"/>
  <c r="M51" i="11"/>
  <c r="M6" i="11"/>
  <c r="M14" i="11"/>
  <c r="M22" i="11"/>
  <c r="M30" i="11"/>
  <c r="M38" i="11"/>
  <c r="M46" i="11"/>
  <c r="M54" i="11"/>
  <c r="U79" i="11"/>
  <c r="M71" i="11"/>
  <c r="U62" i="11"/>
  <c r="U47" i="11"/>
  <c r="E37" i="11"/>
  <c r="E31" i="11"/>
  <c r="E9" i="11"/>
  <c r="D11" i="11"/>
  <c r="D19" i="11"/>
  <c r="D27" i="11"/>
  <c r="D35" i="11"/>
  <c r="D43" i="11"/>
  <c r="D51" i="11"/>
  <c r="D6" i="11"/>
  <c r="D14" i="11"/>
  <c r="D22" i="11"/>
  <c r="D30" i="11"/>
  <c r="D38" i="11"/>
  <c r="D46" i="11"/>
  <c r="D54" i="11"/>
  <c r="D9" i="11"/>
  <c r="D17" i="11"/>
  <c r="D25" i="11"/>
  <c r="D33" i="11"/>
  <c r="D41" i="11"/>
  <c r="D49" i="11"/>
  <c r="M85" i="11"/>
  <c r="M90" i="11" s="1"/>
  <c r="L79" i="11"/>
  <c r="U76" i="11"/>
  <c r="L71" i="11"/>
  <c r="E68" i="11"/>
  <c r="T62" i="11"/>
  <c r="D62" i="11"/>
  <c r="M59" i="11"/>
  <c r="E59" i="11"/>
  <c r="L48" i="11"/>
  <c r="T85" i="11"/>
  <c r="T90" i="11" s="1"/>
  <c r="L85" i="11"/>
  <c r="L90" i="11" s="1"/>
  <c r="D85" i="11"/>
  <c r="D90" i="11" s="1"/>
  <c r="U82" i="11"/>
  <c r="M82" i="11"/>
  <c r="E82" i="11"/>
  <c r="T76" i="11"/>
  <c r="L76" i="11"/>
  <c r="D76" i="11"/>
  <c r="U73" i="11"/>
  <c r="M73" i="11"/>
  <c r="E73" i="11"/>
  <c r="T68" i="11"/>
  <c r="L68" i="11"/>
  <c r="D68" i="11"/>
  <c r="U65" i="11"/>
  <c r="M65" i="11"/>
  <c r="E65" i="11"/>
  <c r="T59" i="11"/>
  <c r="L59" i="11"/>
  <c r="D59" i="11"/>
  <c r="U56" i="11"/>
  <c r="L53" i="11"/>
  <c r="T52" i="11"/>
  <c r="L52" i="11"/>
  <c r="D52" i="11"/>
  <c r="E50" i="11"/>
  <c r="M45" i="11"/>
  <c r="U44" i="11"/>
  <c r="M44" i="11"/>
  <c r="E44" i="11"/>
  <c r="L40" i="11"/>
  <c r="T39" i="11"/>
  <c r="U31" i="11"/>
  <c r="L31" i="11"/>
  <c r="D29" i="11"/>
  <c r="T26" i="11"/>
  <c r="M23" i="11"/>
  <c r="D23" i="11"/>
  <c r="E21" i="11"/>
  <c r="U18" i="11"/>
  <c r="D16" i="11"/>
  <c r="T13" i="11"/>
  <c r="L10" i="11"/>
  <c r="U9" i="11"/>
  <c r="E8" i="11"/>
  <c r="E16" i="11"/>
  <c r="E24" i="11"/>
  <c r="E32" i="11"/>
  <c r="E40" i="11"/>
  <c r="E48" i="11"/>
  <c r="E56" i="11"/>
  <c r="E11" i="11"/>
  <c r="E19" i="11"/>
  <c r="E27" i="11"/>
  <c r="E35" i="11"/>
  <c r="E43" i="11"/>
  <c r="E51" i="11"/>
  <c r="E6" i="11"/>
  <c r="E14" i="11"/>
  <c r="E22" i="11"/>
  <c r="E30" i="11"/>
  <c r="E38" i="11"/>
  <c r="E46" i="11"/>
  <c r="E54" i="11"/>
  <c r="E79" i="11"/>
  <c r="U71" i="11"/>
  <c r="M62" i="11"/>
  <c r="D79" i="11"/>
  <c r="M76" i="11"/>
  <c r="D71" i="11"/>
  <c r="U68" i="11"/>
  <c r="L62" i="11"/>
  <c r="U59" i="11"/>
  <c r="M53" i="11"/>
  <c r="T82" i="11"/>
  <c r="L82" i="11"/>
  <c r="D82" i="11"/>
  <c r="U78" i="11"/>
  <c r="M78" i="11"/>
  <c r="E78" i="11"/>
  <c r="T73" i="11"/>
  <c r="L73" i="11"/>
  <c r="D73" i="11"/>
  <c r="U70" i="11"/>
  <c r="M70" i="11"/>
  <c r="E70" i="11"/>
  <c r="T65" i="11"/>
  <c r="L65" i="11"/>
  <c r="D65" i="11"/>
  <c r="U61" i="11"/>
  <c r="M61" i="11"/>
  <c r="E61" i="11"/>
  <c r="T56" i="11"/>
  <c r="D50" i="11"/>
  <c r="E49" i="11"/>
  <c r="L45" i="11"/>
  <c r="T44" i="11"/>
  <c r="L44" i="11"/>
  <c r="D44" i="11"/>
  <c r="E42" i="11"/>
  <c r="M37" i="11"/>
  <c r="U36" i="11"/>
  <c r="M36" i="11"/>
  <c r="E36" i="11"/>
  <c r="L32" i="11"/>
  <c r="T31" i="11"/>
  <c r="U23" i="11"/>
  <c r="L23" i="11"/>
  <c r="D21" i="11"/>
  <c r="T18" i="11"/>
  <c r="M15" i="11"/>
  <c r="D15" i="11"/>
  <c r="E13" i="11"/>
  <c r="U10" i="11"/>
  <c r="D8" i="11"/>
  <c r="E7" i="11"/>
  <c r="V4" i="33"/>
  <c r="B5" i="33" s="1"/>
  <c r="R88" i="11" l="1"/>
  <c r="H88" i="11"/>
  <c r="H14" i="10"/>
  <c r="G17" i="8"/>
  <c r="H41" i="10"/>
  <c r="H32" i="10"/>
  <c r="H22" i="10"/>
  <c r="H49" i="10"/>
  <c r="H28" i="10"/>
  <c r="G13" i="8"/>
  <c r="G16" i="8"/>
  <c r="H20" i="10"/>
  <c r="G15" i="8"/>
  <c r="H21" i="10"/>
  <c r="H46" i="10"/>
  <c r="J29" i="12"/>
  <c r="G10" i="8"/>
  <c r="G12" i="8"/>
  <c r="H24" i="10"/>
  <c r="V30" i="12"/>
  <c r="V26" i="12"/>
  <c r="V22" i="12"/>
  <c r="V33" i="12"/>
  <c r="V15" i="12"/>
  <c r="V34" i="12"/>
  <c r="V23" i="12"/>
  <c r="V14" i="12"/>
  <c r="V17" i="12"/>
  <c r="V31" i="12"/>
  <c r="V37" i="12"/>
  <c r="V8" i="12"/>
  <c r="V24" i="12"/>
  <c r="S18" i="12"/>
  <c r="S17" i="12"/>
  <c r="S34" i="12"/>
  <c r="S33" i="12"/>
  <c r="S30" i="12"/>
  <c r="S27" i="12"/>
  <c r="M18" i="12"/>
  <c r="M35" i="12"/>
  <c r="M36" i="12"/>
  <c r="M28" i="12"/>
  <c r="M8" i="12"/>
  <c r="M34" i="12"/>
  <c r="M14" i="12"/>
  <c r="M37" i="12"/>
  <c r="M5" i="12"/>
  <c r="M31" i="12"/>
  <c r="M11" i="12"/>
  <c r="M21" i="12"/>
  <c r="M15" i="12"/>
  <c r="M9" i="12"/>
  <c r="M19" i="12"/>
  <c r="M24" i="12"/>
  <c r="M26" i="12"/>
  <c r="M10" i="12"/>
  <c r="M23" i="12"/>
  <c r="V32" i="12"/>
  <c r="M25" i="12"/>
  <c r="U35" i="12"/>
  <c r="U34" i="12"/>
  <c r="U5" i="12"/>
  <c r="U21" i="12"/>
  <c r="U15" i="12"/>
  <c r="M13" i="12"/>
  <c r="S38" i="12"/>
  <c r="M32" i="12"/>
  <c r="V9" i="12"/>
  <c r="V29" i="12"/>
  <c r="U4" i="12"/>
  <c r="V36" i="12"/>
  <c r="M29" i="12"/>
  <c r="J14" i="12"/>
  <c r="J3" i="8"/>
  <c r="J9" i="12"/>
  <c r="J11" i="12"/>
  <c r="J22" i="12"/>
  <c r="J19" i="12"/>
  <c r="J32" i="12"/>
  <c r="J21" i="12"/>
  <c r="J27" i="12"/>
  <c r="J16" i="12"/>
  <c r="E34" i="12"/>
  <c r="E30" i="12"/>
  <c r="E19" i="12"/>
  <c r="R10" i="12"/>
  <c r="R13" i="12"/>
  <c r="R35" i="12"/>
  <c r="D18" i="12"/>
  <c r="D34" i="12"/>
  <c r="E18" i="12"/>
  <c r="D24" i="12"/>
  <c r="F22" i="12"/>
  <c r="R32" i="12"/>
  <c r="R18" i="12"/>
  <c r="R11" i="12"/>
  <c r="T18" i="12"/>
  <c r="E24" i="12"/>
  <c r="T24" i="12"/>
  <c r="N5" i="12"/>
  <c r="K37" i="12"/>
  <c r="R28" i="12"/>
  <c r="U31" i="12"/>
  <c r="O22" i="12"/>
  <c r="D88" i="11"/>
  <c r="U8" i="12"/>
  <c r="U13" i="12"/>
  <c r="O30" i="12"/>
  <c r="O31" i="12"/>
  <c r="O21" i="12"/>
  <c r="N6" i="12"/>
  <c r="N23" i="12"/>
  <c r="K28" i="12"/>
  <c r="U30" i="12"/>
  <c r="Q15" i="12"/>
  <c r="Q16" i="12"/>
  <c r="Q25" i="12"/>
  <c r="J5" i="12"/>
  <c r="J23" i="12"/>
  <c r="J6" i="12"/>
  <c r="Q88" i="11"/>
  <c r="O16" i="12"/>
  <c r="O12" i="12"/>
  <c r="U22" i="12"/>
  <c r="O10" i="12"/>
  <c r="U17" i="12"/>
  <c r="N88" i="11"/>
  <c r="U26" i="12"/>
  <c r="F32" i="12"/>
  <c r="O23" i="12"/>
  <c r="O5" i="12"/>
  <c r="F26" i="12"/>
  <c r="O11" i="12"/>
  <c r="U38" i="12"/>
  <c r="U33" i="12"/>
  <c r="Q38" i="12"/>
  <c r="Q34" i="12"/>
  <c r="Q24" i="12"/>
  <c r="I10" i="8"/>
  <c r="J38" i="12"/>
  <c r="J26" i="12"/>
  <c r="J15" i="12"/>
  <c r="J35" i="12"/>
  <c r="O18" i="12"/>
  <c r="Q19" i="12"/>
  <c r="Q29" i="12"/>
  <c r="Q6" i="12"/>
  <c r="I3" i="10"/>
  <c r="I34" i="10" s="1"/>
  <c r="Q10" i="12"/>
  <c r="U23" i="12"/>
  <c r="U29" i="12"/>
  <c r="U16" i="12"/>
  <c r="O24" i="12"/>
  <c r="O15" i="12"/>
  <c r="O25" i="12"/>
  <c r="F18" i="12"/>
  <c r="N28" i="12"/>
  <c r="F27" i="12"/>
  <c r="Q36" i="12"/>
  <c r="Q30" i="12"/>
  <c r="Q4" i="12"/>
  <c r="J31" i="12"/>
  <c r="J24" i="12"/>
  <c r="J7" i="12"/>
  <c r="J28" i="12"/>
  <c r="Q8" i="12"/>
  <c r="O4" i="12"/>
  <c r="Q17" i="12"/>
  <c r="U32" i="12"/>
  <c r="U24" i="12"/>
  <c r="O7" i="12"/>
  <c r="O17" i="12"/>
  <c r="F36" i="12"/>
  <c r="O19" i="12"/>
  <c r="U28" i="12"/>
  <c r="U6" i="12"/>
  <c r="O35" i="12"/>
  <c r="Q21" i="12"/>
  <c r="I12" i="8"/>
  <c r="J36" i="12"/>
  <c r="J17" i="12"/>
  <c r="J4" i="12"/>
  <c r="R12" i="12"/>
  <c r="R26" i="12"/>
  <c r="R25" i="12"/>
  <c r="R7" i="12"/>
  <c r="R19" i="12"/>
  <c r="R23" i="12"/>
  <c r="R22" i="12"/>
  <c r="R20" i="12"/>
  <c r="R27" i="12"/>
  <c r="R36" i="12"/>
  <c r="R14" i="12"/>
  <c r="R21" i="12"/>
  <c r="R17" i="12"/>
  <c r="R34" i="12"/>
  <c r="Q3" i="8"/>
  <c r="Q7" i="12"/>
  <c r="Q28" i="12"/>
  <c r="Q11" i="12"/>
  <c r="Q23" i="12"/>
  <c r="Q35" i="12"/>
  <c r="Q22" i="12"/>
  <c r="Q18" i="12"/>
  <c r="Q13" i="12"/>
  <c r="Q20" i="12"/>
  <c r="Q27" i="12"/>
  <c r="Q31" i="12"/>
  <c r="Q9" i="12"/>
  <c r="Q5" i="12"/>
  <c r="I15" i="8"/>
  <c r="I11" i="8"/>
  <c r="U10" i="12"/>
  <c r="U37" i="12"/>
  <c r="U11" i="12"/>
  <c r="U27" i="12"/>
  <c r="Q26" i="12"/>
  <c r="J30" i="12"/>
  <c r="J25" i="12"/>
  <c r="J8" i="12"/>
  <c r="J18" i="12"/>
  <c r="J10" i="12"/>
  <c r="J33" i="12"/>
  <c r="U18" i="12"/>
  <c r="O14" i="12"/>
  <c r="P23" i="12"/>
  <c r="O29" i="12"/>
  <c r="O28" i="12"/>
  <c r="O9" i="12"/>
  <c r="F28" i="12"/>
  <c r="U20" i="12"/>
  <c r="Q12" i="12"/>
  <c r="Q37" i="12"/>
  <c r="I13" i="8"/>
  <c r="J34" i="12"/>
  <c r="J12" i="12"/>
  <c r="J37" i="12"/>
  <c r="J13" i="12"/>
  <c r="M50" i="11"/>
  <c r="R50" i="11"/>
  <c r="Q50" i="11"/>
  <c r="I6" i="11"/>
  <c r="K6" i="11"/>
  <c r="R6" i="11"/>
  <c r="V6" i="11"/>
  <c r="Q6" i="11"/>
  <c r="J6" i="11"/>
  <c r="P13" i="12"/>
  <c r="L10" i="12"/>
  <c r="L4" i="12"/>
  <c r="L3" i="8"/>
  <c r="L12" i="12"/>
  <c r="L19" i="12"/>
  <c r="L27" i="12"/>
  <c r="L15" i="12"/>
  <c r="L38" i="12"/>
  <c r="L20" i="12"/>
  <c r="L17" i="12"/>
  <c r="L33" i="12"/>
  <c r="L22" i="12"/>
  <c r="L30" i="12"/>
  <c r="L6" i="12"/>
  <c r="L35" i="12"/>
  <c r="L29" i="12"/>
  <c r="L32" i="12"/>
  <c r="L26" i="12"/>
  <c r="L36" i="12"/>
  <c r="L21" i="12"/>
  <c r="L34" i="12"/>
  <c r="L11" i="12"/>
  <c r="L16" i="12"/>
  <c r="L31" i="12"/>
  <c r="L28" i="12"/>
  <c r="L9" i="12"/>
  <c r="L14" i="12"/>
  <c r="L24" i="12"/>
  <c r="L5" i="12"/>
  <c r="L25" i="12"/>
  <c r="L37" i="12"/>
  <c r="L13" i="12"/>
  <c r="L23" i="12"/>
  <c r="L18" i="12"/>
  <c r="L8" i="12"/>
  <c r="P16" i="12"/>
  <c r="P3" i="8"/>
  <c r="P6" i="12"/>
  <c r="P9" i="12"/>
  <c r="P28" i="12"/>
  <c r="P35" i="12"/>
  <c r="P8" i="12"/>
  <c r="P27" i="12"/>
  <c r="P18" i="12"/>
  <c r="P20" i="12"/>
  <c r="P33" i="12"/>
  <c r="P22" i="12"/>
  <c r="P7" i="12"/>
  <c r="P26" i="12"/>
  <c r="P4" i="12"/>
  <c r="P34" i="12"/>
  <c r="P19" i="12"/>
  <c r="P12" i="12"/>
  <c r="P32" i="12"/>
  <c r="P11" i="12"/>
  <c r="P36" i="12"/>
  <c r="P21" i="12"/>
  <c r="P30" i="12"/>
  <c r="P38" i="12"/>
  <c r="P24" i="12"/>
  <c r="P17" i="12"/>
  <c r="P31" i="12"/>
  <c r="P25" i="12"/>
  <c r="P14" i="12"/>
  <c r="P5" i="12"/>
  <c r="P15" i="12"/>
  <c r="P37" i="12"/>
  <c r="L7" i="12"/>
  <c r="F9" i="12"/>
  <c r="F19" i="12"/>
  <c r="F31" i="12"/>
  <c r="H50" i="10"/>
  <c r="N32" i="12"/>
  <c r="N3" i="8"/>
  <c r="N17" i="12"/>
  <c r="N33" i="12"/>
  <c r="N30" i="12"/>
  <c r="N27" i="12"/>
  <c r="N38" i="12"/>
  <c r="N20" i="12"/>
  <c r="N15" i="12"/>
  <c r="N34" i="12"/>
  <c r="N25" i="12"/>
  <c r="N12" i="12"/>
  <c r="N7" i="12"/>
  <c r="N26" i="12"/>
  <c r="N24" i="12"/>
  <c r="F15" i="12"/>
  <c r="N37" i="12"/>
  <c r="H16" i="10"/>
  <c r="N22" i="12"/>
  <c r="N11" i="12"/>
  <c r="F5" i="12"/>
  <c r="F7" i="12"/>
  <c r="N18" i="12"/>
  <c r="N29" i="12"/>
  <c r="H39" i="10"/>
  <c r="H52" i="10"/>
  <c r="H44" i="10"/>
  <c r="F30" i="12"/>
  <c r="F34" i="12"/>
  <c r="F24" i="12"/>
  <c r="N10" i="12"/>
  <c r="N21" i="12"/>
  <c r="H9" i="10"/>
  <c r="H8" i="10"/>
  <c r="H48" i="10"/>
  <c r="R14" i="8"/>
  <c r="R10" i="8"/>
  <c r="R16" i="8"/>
  <c r="R3" i="10"/>
  <c r="R12" i="8"/>
  <c r="R15" i="8"/>
  <c r="R13" i="8"/>
  <c r="R11" i="8"/>
  <c r="R17" i="8"/>
  <c r="O6" i="12"/>
  <c r="O3" i="8"/>
  <c r="O38" i="12"/>
  <c r="O26" i="12"/>
  <c r="O13" i="12"/>
  <c r="O33" i="12"/>
  <c r="O36" i="12"/>
  <c r="O34" i="12"/>
  <c r="O8" i="12"/>
  <c r="O37" i="12"/>
  <c r="O27" i="12"/>
  <c r="S6" i="12"/>
  <c r="S5" i="12"/>
  <c r="S9" i="12"/>
  <c r="S23" i="12"/>
  <c r="S8" i="12"/>
  <c r="S12" i="12"/>
  <c r="S21" i="12"/>
  <c r="S24" i="12"/>
  <c r="S29" i="12"/>
  <c r="S36" i="12"/>
  <c r="S3" i="8"/>
  <c r="S13" i="12"/>
  <c r="S25" i="12"/>
  <c r="S4" i="12"/>
  <c r="S28" i="12"/>
  <c r="S37" i="12"/>
  <c r="S15" i="12"/>
  <c r="S19" i="12"/>
  <c r="S10" i="12"/>
  <c r="S32" i="12"/>
  <c r="S20" i="12"/>
  <c r="S7" i="12"/>
  <c r="S11" i="12"/>
  <c r="S31" i="12"/>
  <c r="S14" i="12"/>
  <c r="S26" i="12"/>
  <c r="S35" i="12"/>
  <c r="S16" i="12"/>
  <c r="S22" i="12"/>
  <c r="T10" i="12"/>
  <c r="T3" i="8"/>
  <c r="T28" i="12"/>
  <c r="T12" i="12"/>
  <c r="T15" i="12"/>
  <c r="T25" i="12"/>
  <c r="T7" i="12"/>
  <c r="T11" i="12"/>
  <c r="T31" i="12"/>
  <c r="T14" i="12"/>
  <c r="T23" i="12"/>
  <c r="T9" i="12"/>
  <c r="T19" i="12"/>
  <c r="T36" i="12"/>
  <c r="T17" i="12"/>
  <c r="T20" i="12"/>
  <c r="T8" i="12"/>
  <c r="T34" i="12"/>
  <c r="T38" i="12"/>
  <c r="T4" i="12"/>
  <c r="T29" i="12"/>
  <c r="E7" i="12"/>
  <c r="E3" i="8"/>
  <c r="E20" i="12"/>
  <c r="E25" i="12"/>
  <c r="E14" i="12"/>
  <c r="E4" i="12"/>
  <c r="E38" i="12"/>
  <c r="E33" i="12"/>
  <c r="E17" i="12"/>
  <c r="E36" i="12"/>
  <c r="E9" i="12"/>
  <c r="E28" i="12"/>
  <c r="E27" i="12"/>
  <c r="E35" i="12"/>
  <c r="E10" i="12"/>
  <c r="E13" i="12"/>
  <c r="E8" i="12"/>
  <c r="J17" i="8"/>
  <c r="F21" i="12"/>
  <c r="F17" i="12"/>
  <c r="F3" i="8"/>
  <c r="F38" i="12"/>
  <c r="F33" i="12"/>
  <c r="F16" i="12"/>
  <c r="F10" i="12"/>
  <c r="F14" i="12"/>
  <c r="F11" i="12"/>
  <c r="F6" i="12"/>
  <c r="F13" i="12"/>
  <c r="F29" i="12"/>
  <c r="I18" i="10"/>
  <c r="F20" i="12"/>
  <c r="H53" i="10"/>
  <c r="H18" i="10"/>
  <c r="H33" i="10"/>
  <c r="H13" i="10"/>
  <c r="H19" i="10"/>
  <c r="H7" i="10"/>
  <c r="H27" i="10"/>
  <c r="H12" i="10"/>
  <c r="H34" i="10"/>
  <c r="H17" i="10"/>
  <c r="H54" i="10"/>
  <c r="H42" i="10"/>
  <c r="H10" i="10"/>
  <c r="H38" i="10"/>
  <c r="H11" i="10"/>
  <c r="H43" i="10"/>
  <c r="M88" i="11"/>
  <c r="F12" i="12"/>
  <c r="H31" i="10"/>
  <c r="H55" i="10"/>
  <c r="H36" i="10"/>
  <c r="H23" i="10"/>
  <c r="N19" i="12"/>
  <c r="F8" i="12"/>
  <c r="F23" i="12"/>
  <c r="F4" i="12"/>
  <c r="N8" i="12"/>
  <c r="H6" i="10"/>
  <c r="H30" i="10"/>
  <c r="H47" i="10"/>
  <c r="H25" i="10"/>
  <c r="H15" i="10"/>
  <c r="F25" i="12"/>
  <c r="N14" i="12"/>
  <c r="F37" i="12"/>
  <c r="N16" i="12"/>
  <c r="N35" i="12"/>
  <c r="H37" i="10"/>
  <c r="H29" i="10"/>
  <c r="H51" i="10"/>
  <c r="H57" i="10" s="1"/>
  <c r="H45" i="10"/>
  <c r="H5" i="10"/>
  <c r="O88" i="11"/>
  <c r="F88" i="11"/>
  <c r="V18" i="12"/>
  <c r="K35" i="12"/>
  <c r="U7" i="12"/>
  <c r="U3" i="8"/>
  <c r="U9" i="12"/>
  <c r="U25" i="12"/>
  <c r="U14" i="12"/>
  <c r="U19" i="12"/>
  <c r="U36" i="12"/>
  <c r="U12" i="12"/>
  <c r="K31" i="12"/>
  <c r="K22" i="12"/>
  <c r="K23" i="12"/>
  <c r="K36" i="12"/>
  <c r="K38" i="12"/>
  <c r="K7" i="12"/>
  <c r="K12" i="12"/>
  <c r="K13" i="12"/>
  <c r="K33" i="12"/>
  <c r="K5" i="12"/>
  <c r="K8" i="12"/>
  <c r="K24" i="12"/>
  <c r="K19" i="12"/>
  <c r="K34" i="12"/>
  <c r="K29" i="12"/>
  <c r="K10" i="12"/>
  <c r="K15" i="12"/>
  <c r="K20" i="12"/>
  <c r="K27" i="12"/>
  <c r="K30" i="12"/>
  <c r="K17" i="12"/>
  <c r="K14" i="12"/>
  <c r="K26" i="12"/>
  <c r="K9" i="12"/>
  <c r="K4" i="12"/>
  <c r="K18" i="12"/>
  <c r="K21" i="12"/>
  <c r="K3" i="8"/>
  <c r="K6" i="12"/>
  <c r="K16" i="12"/>
  <c r="K25" i="12"/>
  <c r="E88" i="11"/>
  <c r="V35" i="12"/>
  <c r="V3" i="8"/>
  <c r="G3" i="10"/>
  <c r="G14" i="8"/>
  <c r="G11" i="8"/>
  <c r="D10" i="12"/>
  <c r="D7" i="12"/>
  <c r="D33" i="12"/>
  <c r="D3" i="8"/>
  <c r="D11" i="12"/>
  <c r="D31" i="12"/>
  <c r="D23" i="12"/>
  <c r="D27" i="12"/>
  <c r="D28" i="12"/>
  <c r="D38" i="12"/>
  <c r="D9" i="12"/>
  <c r="D14" i="12"/>
  <c r="D36" i="12"/>
  <c r="D25" i="12"/>
  <c r="D20" i="12"/>
  <c r="D15" i="12"/>
  <c r="D30" i="12"/>
  <c r="D4" i="12"/>
  <c r="D17" i="12"/>
  <c r="M7" i="12"/>
  <c r="M3" i="8"/>
  <c r="M30" i="12"/>
  <c r="M22" i="12"/>
  <c r="M20" i="12"/>
  <c r="M27" i="12"/>
  <c r="M4" i="12"/>
  <c r="M6" i="12"/>
  <c r="M12" i="12"/>
  <c r="M17" i="12"/>
  <c r="M38" i="12"/>
  <c r="M33" i="12"/>
  <c r="P88" i="11"/>
  <c r="V88" i="11"/>
  <c r="G88" i="11"/>
  <c r="F5" i="33"/>
  <c r="N5" i="33"/>
  <c r="I5" i="33"/>
  <c r="J5" i="33"/>
  <c r="M5" i="33"/>
  <c r="G5" i="33"/>
  <c r="O5" i="33"/>
  <c r="P5" i="33"/>
  <c r="Q5" i="33"/>
  <c r="R5" i="33"/>
  <c r="L5" i="33"/>
  <c r="H5" i="33"/>
  <c r="K5" i="33"/>
  <c r="T5" i="33"/>
  <c r="S5" i="33"/>
  <c r="U5" i="33"/>
  <c r="C5" i="33"/>
  <c r="E5" i="33"/>
  <c r="D5" i="33"/>
  <c r="I49" i="10" l="1"/>
  <c r="I27" i="10"/>
  <c r="I37" i="10"/>
  <c r="I54" i="10"/>
  <c r="I23" i="10"/>
  <c r="I13" i="10"/>
  <c r="I36" i="10"/>
  <c r="I28" i="10"/>
  <c r="I38" i="10"/>
  <c r="I21" i="10"/>
  <c r="I17" i="10"/>
  <c r="I22" i="10"/>
  <c r="I11" i="10"/>
  <c r="I10" i="10"/>
  <c r="I16" i="10"/>
  <c r="I15" i="10"/>
  <c r="I53" i="10"/>
  <c r="I6" i="10"/>
  <c r="J16" i="8"/>
  <c r="I45" i="10"/>
  <c r="I5" i="10"/>
  <c r="I50" i="10"/>
  <c r="I20" i="10"/>
  <c r="I47" i="10"/>
  <c r="I8" i="10"/>
  <c r="J10" i="8"/>
  <c r="J14" i="8"/>
  <c r="I19" i="10"/>
  <c r="I9" i="10"/>
  <c r="I43" i="10"/>
  <c r="I12" i="10"/>
  <c r="I24" i="10"/>
  <c r="I52" i="10"/>
  <c r="J13" i="8"/>
  <c r="I44" i="10"/>
  <c r="I33" i="10"/>
  <c r="I32" i="10"/>
  <c r="I51" i="10"/>
  <c r="I57" i="10" s="1"/>
  <c r="I7" i="10"/>
  <c r="I46" i="10"/>
  <c r="J3" i="10"/>
  <c r="J39" i="10" s="1"/>
  <c r="J11" i="8"/>
  <c r="I29" i="10"/>
  <c r="I14" i="10"/>
  <c r="I25" i="10"/>
  <c r="I48" i="10"/>
  <c r="I42" i="10"/>
  <c r="I35" i="10"/>
  <c r="J15" i="8"/>
  <c r="I41" i="10"/>
  <c r="I55" i="10"/>
  <c r="I39" i="10"/>
  <c r="I30" i="10"/>
  <c r="I31" i="10"/>
  <c r="J12" i="8"/>
  <c r="Q10" i="8"/>
  <c r="Q17" i="8"/>
  <c r="Q11" i="8"/>
  <c r="Q16" i="8"/>
  <c r="Q14" i="8"/>
  <c r="Q13" i="8"/>
  <c r="Q12" i="8"/>
  <c r="Q15" i="8"/>
  <c r="Q3" i="10"/>
  <c r="S5" i="11"/>
  <c r="Q5" i="11"/>
  <c r="R5" i="11"/>
  <c r="I5" i="11"/>
  <c r="M5" i="11"/>
  <c r="E5" i="11"/>
  <c r="V5" i="11"/>
  <c r="T5" i="11"/>
  <c r="H5" i="11"/>
  <c r="L5" i="11"/>
  <c r="N5" i="11"/>
  <c r="F5" i="11"/>
  <c r="U5" i="11"/>
  <c r="O5" i="11"/>
  <c r="P5" i="11"/>
  <c r="G5" i="11"/>
  <c r="J5" i="11"/>
  <c r="D5" i="11"/>
  <c r="K5" i="11"/>
  <c r="V17" i="8"/>
  <c r="V3" i="10"/>
  <c r="V11" i="8"/>
  <c r="V14" i="8"/>
  <c r="V10" i="8"/>
  <c r="V12" i="8"/>
  <c r="V16" i="8"/>
  <c r="V15" i="8"/>
  <c r="V13" i="8"/>
  <c r="M3" i="10"/>
  <c r="M17" i="8"/>
  <c r="M12" i="8"/>
  <c r="M14" i="8"/>
  <c r="M11" i="8"/>
  <c r="M13" i="8"/>
  <c r="M16" i="8"/>
  <c r="M10" i="8"/>
  <c r="M15" i="8"/>
  <c r="G36" i="10"/>
  <c r="G10" i="10"/>
  <c r="G30" i="10"/>
  <c r="G52" i="10"/>
  <c r="G55" i="10"/>
  <c r="G54" i="10"/>
  <c r="G42" i="10"/>
  <c r="G18" i="10"/>
  <c r="G38" i="10"/>
  <c r="G9" i="10"/>
  <c r="G53" i="10"/>
  <c r="G41" i="10"/>
  <c r="G29" i="10"/>
  <c r="G21" i="10"/>
  <c r="G48" i="10"/>
  <c r="G45" i="10"/>
  <c r="G51" i="10"/>
  <c r="G57" i="10" s="1"/>
  <c r="G28" i="10"/>
  <c r="G5" i="10"/>
  <c r="G43" i="10"/>
  <c r="G31" i="10"/>
  <c r="G13" i="10"/>
  <c r="G11" i="10"/>
  <c r="G49" i="10"/>
  <c r="G6" i="10"/>
  <c r="G47" i="10"/>
  <c r="G15" i="10"/>
  <c r="G12" i="10"/>
  <c r="G34" i="10"/>
  <c r="G14" i="10"/>
  <c r="G20" i="10"/>
  <c r="G23" i="10"/>
  <c r="G16" i="10"/>
  <c r="G17" i="10"/>
  <c r="G35" i="10"/>
  <c r="G46" i="10"/>
  <c r="G33" i="10"/>
  <c r="G37" i="10"/>
  <c r="G44" i="10"/>
  <c r="G32" i="10"/>
  <c r="G19" i="10"/>
  <c r="G8" i="10"/>
  <c r="G7" i="10"/>
  <c r="G50" i="10"/>
  <c r="G27" i="10"/>
  <c r="G25" i="10"/>
  <c r="G24" i="10"/>
  <c r="G22" i="10"/>
  <c r="G39" i="10"/>
  <c r="D10" i="8"/>
  <c r="D3" i="10"/>
  <c r="D17" i="8"/>
  <c r="D11" i="8"/>
  <c r="D15" i="8"/>
  <c r="D12" i="8"/>
  <c r="D14" i="8"/>
  <c r="D16" i="8"/>
  <c r="D13" i="8"/>
  <c r="K12" i="8"/>
  <c r="K15" i="8"/>
  <c r="K11" i="8"/>
  <c r="K14" i="8"/>
  <c r="K17" i="8"/>
  <c r="K3" i="10"/>
  <c r="K10" i="8"/>
  <c r="K16" i="8"/>
  <c r="K13" i="8"/>
  <c r="T10" i="8"/>
  <c r="T3" i="10"/>
  <c r="T11" i="8"/>
  <c r="T14" i="8"/>
  <c r="T17" i="8"/>
  <c r="T12" i="8"/>
  <c r="T15" i="8"/>
  <c r="T13" i="8"/>
  <c r="T16" i="8"/>
  <c r="O11" i="8"/>
  <c r="O14" i="8"/>
  <c r="O3" i="10"/>
  <c r="O16" i="8"/>
  <c r="O15" i="8"/>
  <c r="O12" i="8"/>
  <c r="O17" i="8"/>
  <c r="O13" i="8"/>
  <c r="O10" i="8"/>
  <c r="P3" i="10"/>
  <c r="P13" i="8"/>
  <c r="P10" i="8"/>
  <c r="P14" i="8"/>
  <c r="P11" i="8"/>
  <c r="P15" i="8"/>
  <c r="P12" i="8"/>
  <c r="P16" i="8"/>
  <c r="P17" i="8"/>
  <c r="J9" i="10"/>
  <c r="J19" i="10"/>
  <c r="J23" i="10"/>
  <c r="J38" i="10"/>
  <c r="J43" i="10"/>
  <c r="J51" i="10"/>
  <c r="J57" i="10" s="1"/>
  <c r="J55" i="10"/>
  <c r="J13" i="10"/>
  <c r="J15" i="10"/>
  <c r="J34" i="10"/>
  <c r="J35" i="10"/>
  <c r="J52" i="10"/>
  <c r="J8" i="10"/>
  <c r="J16" i="10"/>
  <c r="J17" i="10"/>
  <c r="J18" i="10"/>
  <c r="J31" i="10"/>
  <c r="J42" i="10"/>
  <c r="J25" i="10"/>
  <c r="J33" i="10"/>
  <c r="J37" i="10"/>
  <c r="J32" i="10"/>
  <c r="J44" i="10"/>
  <c r="J47" i="10"/>
  <c r="J30" i="10"/>
  <c r="J36" i="10"/>
  <c r="J21" i="10"/>
  <c r="J5" i="10"/>
  <c r="J12" i="10"/>
  <c r="J6" i="10"/>
  <c r="J54" i="10"/>
  <c r="J7" i="10"/>
  <c r="J10" i="10"/>
  <c r="J22" i="10"/>
  <c r="J53" i="10"/>
  <c r="J11" i="10"/>
  <c r="J27" i="10"/>
  <c r="J20" i="10"/>
  <c r="J24" i="10"/>
  <c r="J45" i="10"/>
  <c r="J49" i="10"/>
  <c r="J29" i="10"/>
  <c r="J50" i="10"/>
  <c r="R16" i="10"/>
  <c r="R47" i="10"/>
  <c r="R53" i="10"/>
  <c r="R6" i="10"/>
  <c r="R11" i="10"/>
  <c r="R29" i="10"/>
  <c r="R48" i="10"/>
  <c r="R10" i="10"/>
  <c r="R21" i="10"/>
  <c r="R22" i="10"/>
  <c r="R25" i="10"/>
  <c r="R28" i="10"/>
  <c r="R32" i="10"/>
  <c r="R36" i="10"/>
  <c r="R37" i="10"/>
  <c r="R39" i="10"/>
  <c r="R49" i="10"/>
  <c r="R54" i="10"/>
  <c r="R17" i="10"/>
  <c r="R19" i="10"/>
  <c r="R31" i="10"/>
  <c r="R38" i="10"/>
  <c r="R45" i="10"/>
  <c r="R50" i="10"/>
  <c r="R8" i="10"/>
  <c r="R14" i="10"/>
  <c r="R27" i="10"/>
  <c r="R42" i="10"/>
  <c r="R44" i="10"/>
  <c r="R12" i="10"/>
  <c r="R5" i="10"/>
  <c r="R9" i="10"/>
  <c r="R18" i="10"/>
  <c r="R23" i="10"/>
  <c r="R51" i="10"/>
  <c r="R57" i="10" s="1"/>
  <c r="R20" i="10"/>
  <c r="R15" i="10"/>
  <c r="R30" i="10"/>
  <c r="R35" i="10"/>
  <c r="R7" i="10"/>
  <c r="R33" i="10"/>
  <c r="R41" i="10"/>
  <c r="R13" i="10"/>
  <c r="R46" i="10"/>
  <c r="R43" i="10"/>
  <c r="R55" i="10"/>
  <c r="R34" i="10"/>
  <c r="R52" i="10"/>
  <c r="R24" i="10"/>
  <c r="E3" i="10"/>
  <c r="E17" i="8"/>
  <c r="E14" i="8"/>
  <c r="E12" i="8"/>
  <c r="E11" i="8"/>
  <c r="E15" i="8"/>
  <c r="E13" i="8"/>
  <c r="E10" i="8"/>
  <c r="E16" i="8"/>
  <c r="L10" i="8"/>
  <c r="L3" i="10"/>
  <c r="L17" i="8"/>
  <c r="L12" i="8"/>
  <c r="L15" i="8"/>
  <c r="L11" i="8"/>
  <c r="L14" i="8"/>
  <c r="L13" i="8"/>
  <c r="L16" i="8"/>
  <c r="S11" i="8"/>
  <c r="S14" i="8"/>
  <c r="S10" i="8"/>
  <c r="S3" i="10"/>
  <c r="S15" i="8"/>
  <c r="S17" i="8"/>
  <c r="S12" i="8"/>
  <c r="S13" i="8"/>
  <c r="S16" i="8"/>
  <c r="N3" i="10"/>
  <c r="N17" i="8"/>
  <c r="N11" i="8"/>
  <c r="N14" i="8"/>
  <c r="N10" i="8"/>
  <c r="N13" i="8"/>
  <c r="N16" i="8"/>
  <c r="N15" i="8"/>
  <c r="N12" i="8"/>
  <c r="U3" i="10"/>
  <c r="U11" i="8"/>
  <c r="U17" i="8"/>
  <c r="U14" i="8"/>
  <c r="U12" i="8"/>
  <c r="U10" i="8"/>
  <c r="U13" i="8"/>
  <c r="U15" i="8"/>
  <c r="U16" i="8"/>
  <c r="F3" i="10"/>
  <c r="F11" i="8"/>
  <c r="F14" i="8"/>
  <c r="F17" i="8"/>
  <c r="F10" i="8"/>
  <c r="F16" i="8"/>
  <c r="F13" i="8"/>
  <c r="F12" i="8"/>
  <c r="F15" i="8"/>
  <c r="X2" i="10"/>
  <c r="W2" i="12"/>
  <c r="W2" i="8" s="1"/>
  <c r="W2" i="10" s="1"/>
  <c r="C3" i="11"/>
  <c r="V5" i="33"/>
  <c r="J28" i="10" l="1"/>
  <c r="J41" i="10"/>
  <c r="J48" i="10"/>
  <c r="J14" i="10"/>
  <c r="J46" i="10"/>
  <c r="Q6" i="10"/>
  <c r="Q28" i="10"/>
  <c r="Q9" i="10"/>
  <c r="Q46" i="10"/>
  <c r="Q30" i="10"/>
  <c r="Q27" i="10"/>
  <c r="Q55" i="10"/>
  <c r="Q44" i="10"/>
  <c r="Q45" i="10"/>
  <c r="Q25" i="10"/>
  <c r="Q41" i="10"/>
  <c r="Q42" i="10"/>
  <c r="Q11" i="10"/>
  <c r="Q32" i="10"/>
  <c r="Q19" i="10"/>
  <c r="Q52" i="10"/>
  <c r="Q35" i="10"/>
  <c r="Q12" i="10"/>
  <c r="Q22" i="10"/>
  <c r="Q47" i="10"/>
  <c r="Q23" i="10"/>
  <c r="Q8" i="10"/>
  <c r="Q5" i="10"/>
  <c r="Q29" i="10"/>
  <c r="Q36" i="10"/>
  <c r="Q20" i="10"/>
  <c r="Q18" i="10"/>
  <c r="Q50" i="10"/>
  <c r="Q24" i="10"/>
  <c r="Q54" i="10"/>
  <c r="Q53" i="10"/>
  <c r="Q48" i="10"/>
  <c r="Q37" i="10"/>
  <c r="Q33" i="10"/>
  <c r="Q7" i="10"/>
  <c r="Q14" i="10"/>
  <c r="Q13" i="10"/>
  <c r="Q49" i="10"/>
  <c r="Q15" i="10"/>
  <c r="Q10" i="10"/>
  <c r="Q39" i="10"/>
  <c r="Q43" i="10"/>
  <c r="Q34" i="10"/>
  <c r="Q31" i="10"/>
  <c r="Q16" i="10"/>
  <c r="Q21" i="10"/>
  <c r="Q38" i="10"/>
  <c r="Q17" i="10"/>
  <c r="Q51" i="10"/>
  <c r="Q57" i="10" s="1"/>
  <c r="J60" i="11"/>
  <c r="I60" i="11"/>
  <c r="Q60" i="11"/>
  <c r="R60" i="11"/>
  <c r="S60" i="11"/>
  <c r="T60" i="11"/>
  <c r="M60" i="11"/>
  <c r="P60" i="11"/>
  <c r="H60" i="11"/>
  <c r="N60" i="11"/>
  <c r="U60" i="11"/>
  <c r="K60" i="11"/>
  <c r="O60" i="11"/>
  <c r="F60" i="11"/>
  <c r="D60" i="11"/>
  <c r="E60" i="11"/>
  <c r="L60" i="11"/>
  <c r="G60" i="11"/>
  <c r="V60" i="11"/>
  <c r="U55" i="10"/>
  <c r="U13" i="10"/>
  <c r="U52" i="10"/>
  <c r="U35" i="10"/>
  <c r="U43" i="10"/>
  <c r="U22" i="10"/>
  <c r="U47" i="10"/>
  <c r="U34" i="10"/>
  <c r="U32" i="10"/>
  <c r="U54" i="10"/>
  <c r="U21" i="10"/>
  <c r="U16" i="10"/>
  <c r="U36" i="10"/>
  <c r="U25" i="10"/>
  <c r="U27" i="10"/>
  <c r="U31" i="10"/>
  <c r="U9" i="10"/>
  <c r="U24" i="10"/>
  <c r="U45" i="10"/>
  <c r="U38" i="10"/>
  <c r="U29" i="10"/>
  <c r="U12" i="10"/>
  <c r="U8" i="10"/>
  <c r="U28" i="10"/>
  <c r="U15" i="10"/>
  <c r="U14" i="10"/>
  <c r="U42" i="10"/>
  <c r="U5" i="10"/>
  <c r="U51" i="10"/>
  <c r="U57" i="10" s="1"/>
  <c r="U50" i="10"/>
  <c r="U7" i="10"/>
  <c r="U37" i="10"/>
  <c r="U11" i="10"/>
  <c r="U30" i="10"/>
  <c r="U41" i="10"/>
  <c r="U17" i="10"/>
  <c r="U20" i="10"/>
  <c r="U48" i="10"/>
  <c r="U44" i="10"/>
  <c r="U23" i="10"/>
  <c r="U33" i="10"/>
  <c r="U39" i="10"/>
  <c r="U49" i="10"/>
  <c r="U19" i="10"/>
  <c r="U6" i="10"/>
  <c r="U18" i="10"/>
  <c r="U10" i="10"/>
  <c r="U53" i="10"/>
  <c r="U46" i="10"/>
  <c r="P24" i="10"/>
  <c r="P6" i="10"/>
  <c r="P29" i="10"/>
  <c r="P50" i="10"/>
  <c r="P16" i="10"/>
  <c r="P54" i="10"/>
  <c r="P49" i="10"/>
  <c r="P45" i="10"/>
  <c r="P52" i="10"/>
  <c r="P43" i="10"/>
  <c r="P25" i="10"/>
  <c r="P14" i="10"/>
  <c r="P30" i="10"/>
  <c r="P37" i="10"/>
  <c r="P10" i="10"/>
  <c r="P47" i="10"/>
  <c r="P42" i="10"/>
  <c r="P48" i="10"/>
  <c r="P39" i="10"/>
  <c r="P41" i="10"/>
  <c r="P13" i="10"/>
  <c r="P46" i="10"/>
  <c r="P31" i="10"/>
  <c r="P28" i="10"/>
  <c r="P19" i="10"/>
  <c r="P36" i="10"/>
  <c r="P44" i="10"/>
  <c r="P21" i="10"/>
  <c r="P17" i="10"/>
  <c r="P11" i="10"/>
  <c r="P38" i="10"/>
  <c r="P15" i="10"/>
  <c r="P8" i="10"/>
  <c r="P23" i="10"/>
  <c r="P12" i="10"/>
  <c r="P55" i="10"/>
  <c r="P20" i="10"/>
  <c r="P5" i="10"/>
  <c r="P9" i="10"/>
  <c r="P53" i="10"/>
  <c r="P18" i="10"/>
  <c r="P33" i="10"/>
  <c r="P51" i="10"/>
  <c r="P57" i="10" s="1"/>
  <c r="P27" i="10"/>
  <c r="P34" i="10"/>
  <c r="P35" i="10"/>
  <c r="P7" i="10"/>
  <c r="P22" i="10"/>
  <c r="P32" i="10"/>
  <c r="E14" i="10"/>
  <c r="E48" i="10"/>
  <c r="E12" i="10"/>
  <c r="E18" i="10"/>
  <c r="E23" i="10"/>
  <c r="E39" i="10"/>
  <c r="E54" i="10"/>
  <c r="E5" i="10"/>
  <c r="E46" i="10"/>
  <c r="E27" i="10"/>
  <c r="E38" i="10"/>
  <c r="E49" i="10"/>
  <c r="E52" i="10"/>
  <c r="E34" i="10"/>
  <c r="E25" i="10"/>
  <c r="E11" i="10"/>
  <c r="E7" i="10"/>
  <c r="E29" i="10"/>
  <c r="E6" i="10"/>
  <c r="E19" i="10"/>
  <c r="E9" i="10"/>
  <c r="E31" i="10"/>
  <c r="E30" i="10"/>
  <c r="E50" i="10"/>
  <c r="E35" i="10"/>
  <c r="E10" i="10"/>
  <c r="E55" i="10"/>
  <c r="E15" i="10"/>
  <c r="E36" i="10"/>
  <c r="E53" i="10"/>
  <c r="E45" i="10"/>
  <c r="E8" i="10"/>
  <c r="E17" i="10"/>
  <c r="E16" i="10"/>
  <c r="E21" i="10"/>
  <c r="E13" i="10"/>
  <c r="E41" i="10"/>
  <c r="E42" i="10"/>
  <c r="E43" i="10"/>
  <c r="E28" i="10"/>
  <c r="E47" i="10"/>
  <c r="E44" i="10"/>
  <c r="E20" i="10"/>
  <c r="E22" i="10"/>
  <c r="E37" i="10"/>
  <c r="E24" i="10"/>
  <c r="E32" i="10"/>
  <c r="E51" i="10"/>
  <c r="E57" i="10" s="1"/>
  <c r="E33" i="10"/>
  <c r="O49" i="10"/>
  <c r="O50" i="10"/>
  <c r="O29" i="10"/>
  <c r="O6" i="10"/>
  <c r="O16" i="10"/>
  <c r="O17" i="10"/>
  <c r="O7" i="10"/>
  <c r="O39" i="10"/>
  <c r="O48" i="10"/>
  <c r="O21" i="10"/>
  <c r="O34" i="10"/>
  <c r="O20" i="10"/>
  <c r="O10" i="10"/>
  <c r="O30" i="10"/>
  <c r="O46" i="10"/>
  <c r="O31" i="10"/>
  <c r="O41" i="10"/>
  <c r="O54" i="10"/>
  <c r="O13" i="10"/>
  <c r="O33" i="10"/>
  <c r="O9" i="10"/>
  <c r="O44" i="10"/>
  <c r="O25" i="10"/>
  <c r="O5" i="10"/>
  <c r="O19" i="10"/>
  <c r="O11" i="10"/>
  <c r="O51" i="10"/>
  <c r="O57" i="10" s="1"/>
  <c r="O38" i="10"/>
  <c r="O55" i="10"/>
  <c r="O8" i="10"/>
  <c r="O14" i="10"/>
  <c r="O32" i="10"/>
  <c r="O15" i="10"/>
  <c r="O27" i="10"/>
  <c r="O23" i="10"/>
  <c r="O43" i="10"/>
  <c r="O24" i="10"/>
  <c r="O45" i="10"/>
  <c r="O36" i="10"/>
  <c r="O35" i="10"/>
  <c r="O52" i="10"/>
  <c r="O28" i="10"/>
  <c r="O53" i="10"/>
  <c r="O47" i="10"/>
  <c r="O12" i="10"/>
  <c r="O37" i="10"/>
  <c r="O22" i="10"/>
  <c r="O18" i="10"/>
  <c r="O42" i="10"/>
  <c r="M22" i="10"/>
  <c r="M49" i="10"/>
  <c r="M54" i="10"/>
  <c r="M5" i="10"/>
  <c r="M12" i="10"/>
  <c r="M27" i="10"/>
  <c r="M25" i="10"/>
  <c r="M13" i="10"/>
  <c r="M15" i="10"/>
  <c r="M23" i="10"/>
  <c r="M55" i="10"/>
  <c r="M46" i="10"/>
  <c r="M35" i="10"/>
  <c r="M47" i="10"/>
  <c r="M52" i="10"/>
  <c r="M33" i="10"/>
  <c r="M9" i="10"/>
  <c r="M53" i="10"/>
  <c r="M41" i="10"/>
  <c r="M14" i="10"/>
  <c r="M42" i="10"/>
  <c r="M10" i="10"/>
  <c r="M51" i="10"/>
  <c r="M57" i="10" s="1"/>
  <c r="M30" i="10"/>
  <c r="M24" i="10"/>
  <c r="M45" i="10"/>
  <c r="M21" i="10"/>
  <c r="M39" i="10"/>
  <c r="M34" i="10"/>
  <c r="M20" i="10"/>
  <c r="M38" i="10"/>
  <c r="M8" i="10"/>
  <c r="M31" i="10"/>
  <c r="M29" i="10"/>
  <c r="M16" i="10"/>
  <c r="M32" i="10"/>
  <c r="M37" i="10"/>
  <c r="M50" i="10"/>
  <c r="M11" i="10"/>
  <c r="M43" i="10"/>
  <c r="M44" i="10"/>
  <c r="M28" i="10"/>
  <c r="M7" i="10"/>
  <c r="M36" i="10"/>
  <c r="M17" i="10"/>
  <c r="M18" i="10"/>
  <c r="M48" i="10"/>
  <c r="M19" i="10"/>
  <c r="M6" i="10"/>
  <c r="C5" i="11"/>
  <c r="C13" i="11"/>
  <c r="C21" i="11"/>
  <c r="C29" i="11"/>
  <c r="C37" i="11"/>
  <c r="C45" i="11"/>
  <c r="C6" i="11"/>
  <c r="C14" i="11"/>
  <c r="C22" i="11"/>
  <c r="C30" i="11"/>
  <c r="C38" i="11"/>
  <c r="C46" i="11"/>
  <c r="C7" i="11"/>
  <c r="C15" i="11"/>
  <c r="C23" i="11"/>
  <c r="C31" i="11"/>
  <c r="C39" i="11"/>
  <c r="C47" i="11"/>
  <c r="C8" i="11"/>
  <c r="C19" i="11"/>
  <c r="C33" i="11"/>
  <c r="C44" i="11"/>
  <c r="C10" i="11"/>
  <c r="C24" i="11"/>
  <c r="C35" i="11"/>
  <c r="C49" i="11"/>
  <c r="C11" i="11"/>
  <c r="C25" i="11"/>
  <c r="C36" i="11"/>
  <c r="C27" i="11"/>
  <c r="C48" i="11"/>
  <c r="C9" i="11"/>
  <c r="C32" i="11"/>
  <c r="C26" i="11"/>
  <c r="C28" i="11"/>
  <c r="C12" i="11"/>
  <c r="C42" i="11"/>
  <c r="C16" i="11"/>
  <c r="C41" i="11"/>
  <c r="C43" i="11"/>
  <c r="C17" i="11"/>
  <c r="C18" i="11"/>
  <c r="C20" i="11"/>
  <c r="C34" i="11"/>
  <c r="C40" i="11"/>
  <c r="F18" i="10"/>
  <c r="F36" i="10"/>
  <c r="F46" i="10"/>
  <c r="F48" i="10"/>
  <c r="F27" i="10"/>
  <c r="F8" i="10"/>
  <c r="F34" i="10"/>
  <c r="F22" i="10"/>
  <c r="F16" i="10"/>
  <c r="F45" i="10"/>
  <c r="F35" i="10"/>
  <c r="F52" i="10"/>
  <c r="F7" i="10"/>
  <c r="F54" i="10"/>
  <c r="F25" i="10"/>
  <c r="F28" i="10"/>
  <c r="F47" i="10"/>
  <c r="F23" i="10"/>
  <c r="F20" i="10"/>
  <c r="F15" i="10"/>
  <c r="F42" i="10"/>
  <c r="F9" i="10"/>
  <c r="F51" i="10"/>
  <c r="F57" i="10" s="1"/>
  <c r="F5" i="10"/>
  <c r="F50" i="10"/>
  <c r="F19" i="10"/>
  <c r="F13" i="10"/>
  <c r="F11" i="10"/>
  <c r="F32" i="10"/>
  <c r="F6" i="10"/>
  <c r="F21" i="10"/>
  <c r="F55" i="10"/>
  <c r="F49" i="10"/>
  <c r="F14" i="10"/>
  <c r="F30" i="10"/>
  <c r="F41" i="10"/>
  <c r="F43" i="10"/>
  <c r="F53" i="10"/>
  <c r="F10" i="10"/>
  <c r="F24" i="10"/>
  <c r="F31" i="10"/>
  <c r="F37" i="10"/>
  <c r="F33" i="10"/>
  <c r="F44" i="10"/>
  <c r="F17" i="10"/>
  <c r="F39" i="10"/>
  <c r="F12" i="10"/>
  <c r="F29" i="10"/>
  <c r="F38" i="10"/>
  <c r="S24" i="10"/>
  <c r="S30" i="10"/>
  <c r="S35" i="10"/>
  <c r="S46" i="10"/>
  <c r="S47" i="10"/>
  <c r="S53" i="10"/>
  <c r="S11" i="10"/>
  <c r="S7" i="10"/>
  <c r="S12" i="10"/>
  <c r="S23" i="10"/>
  <c r="S41" i="10"/>
  <c r="S21" i="10"/>
  <c r="S33" i="10"/>
  <c r="S37" i="10"/>
  <c r="S8" i="10"/>
  <c r="S10" i="10"/>
  <c r="S42" i="10"/>
  <c r="S20" i="10"/>
  <c r="S28" i="10"/>
  <c r="S45" i="10"/>
  <c r="S38" i="10"/>
  <c r="S52" i="10"/>
  <c r="S54" i="10"/>
  <c r="S44" i="10"/>
  <c r="S50" i="10"/>
  <c r="S32" i="10"/>
  <c r="S13" i="10"/>
  <c r="S18" i="10"/>
  <c r="S55" i="10"/>
  <c r="S51" i="10"/>
  <c r="S57" i="10" s="1"/>
  <c r="S19" i="10"/>
  <c r="S36" i="10"/>
  <c r="S49" i="10"/>
  <c r="S39" i="10"/>
  <c r="S48" i="10"/>
  <c r="S5" i="10"/>
  <c r="S27" i="10"/>
  <c r="S31" i="10"/>
  <c r="S29" i="10"/>
  <c r="S34" i="10"/>
  <c r="S15" i="10"/>
  <c r="S43" i="10"/>
  <c r="S6" i="10"/>
  <c r="S14" i="10"/>
  <c r="S16" i="10"/>
  <c r="S9" i="10"/>
  <c r="S17" i="10"/>
  <c r="S25" i="10"/>
  <c r="S22" i="10"/>
  <c r="V52" i="10"/>
  <c r="V15" i="10"/>
  <c r="V22" i="10"/>
  <c r="V35" i="10"/>
  <c r="V57" i="10"/>
  <c r="V21" i="10"/>
  <c r="V42" i="10"/>
  <c r="V53" i="10"/>
  <c r="V44" i="10"/>
  <c r="V31" i="10"/>
  <c r="V30" i="10"/>
  <c r="V50" i="10"/>
  <c r="V14" i="10"/>
  <c r="V45" i="10"/>
  <c r="V13" i="10"/>
  <c r="V33" i="10"/>
  <c r="V46" i="10"/>
  <c r="V54" i="10"/>
  <c r="V34" i="10"/>
  <c r="V23" i="10"/>
  <c r="V24" i="10"/>
  <c r="V9" i="10"/>
  <c r="V36" i="10"/>
  <c r="V37" i="10"/>
  <c r="V19" i="10"/>
  <c r="V17" i="10"/>
  <c r="V28" i="10"/>
  <c r="V38" i="10"/>
  <c r="V43" i="10"/>
  <c r="V47" i="10"/>
  <c r="V32" i="10"/>
  <c r="N25" i="10"/>
  <c r="N45" i="10"/>
  <c r="N27" i="10"/>
  <c r="N12" i="10"/>
  <c r="N23" i="10"/>
  <c r="N35" i="10"/>
  <c r="N46" i="10"/>
  <c r="N38" i="10"/>
  <c r="N19" i="10"/>
  <c r="N31" i="10"/>
  <c r="N7" i="10"/>
  <c r="N54" i="10"/>
  <c r="N47" i="10"/>
  <c r="N55" i="10"/>
  <c r="N32" i="10"/>
  <c r="N29" i="10"/>
  <c r="N30" i="10"/>
  <c r="N50" i="10"/>
  <c r="N20" i="10"/>
  <c r="N6" i="10"/>
  <c r="N34" i="10"/>
  <c r="N11" i="10"/>
  <c r="N13" i="10"/>
  <c r="N53" i="10"/>
  <c r="N15" i="10"/>
  <c r="N21" i="10"/>
  <c r="N41" i="10"/>
  <c r="N51" i="10"/>
  <c r="N57" i="10" s="1"/>
  <c r="N8" i="10"/>
  <c r="N48" i="10"/>
  <c r="N16" i="10"/>
  <c r="N14" i="10"/>
  <c r="N49" i="10"/>
  <c r="N43" i="10"/>
  <c r="N52" i="10"/>
  <c r="N42" i="10"/>
  <c r="N39" i="10"/>
  <c r="N5" i="10"/>
  <c r="N17" i="10"/>
  <c r="N28" i="10"/>
  <c r="N36" i="10"/>
  <c r="N22" i="10"/>
  <c r="N18" i="10"/>
  <c r="N9" i="10"/>
  <c r="N10" i="10"/>
  <c r="N24" i="10"/>
  <c r="N33" i="10"/>
  <c r="N44" i="10"/>
  <c r="N37" i="10"/>
  <c r="T13" i="10"/>
  <c r="T23" i="10"/>
  <c r="T52" i="10"/>
  <c r="T24" i="10"/>
  <c r="T35" i="10"/>
  <c r="T46" i="10"/>
  <c r="T47" i="10"/>
  <c r="T34" i="10"/>
  <c r="T54" i="10"/>
  <c r="T55" i="10"/>
  <c r="T21" i="10"/>
  <c r="T33" i="10"/>
  <c r="T37" i="10"/>
  <c r="T10" i="10"/>
  <c r="T43" i="10"/>
  <c r="T8" i="10"/>
  <c r="T42" i="10"/>
  <c r="T18" i="10"/>
  <c r="T32" i="10"/>
  <c r="T12" i="10"/>
  <c r="T20" i="10"/>
  <c r="T44" i="10"/>
  <c r="T9" i="10"/>
  <c r="T22" i="10"/>
  <c r="T11" i="10"/>
  <c r="T31" i="10"/>
  <c r="T15" i="10"/>
  <c r="T7" i="10"/>
  <c r="T14" i="10"/>
  <c r="T51" i="10"/>
  <c r="T57" i="10" s="1"/>
  <c r="T29" i="10"/>
  <c r="T25" i="10"/>
  <c r="T50" i="10"/>
  <c r="T16" i="10"/>
  <c r="T30" i="10"/>
  <c r="T6" i="10"/>
  <c r="T39" i="10"/>
  <c r="T17" i="10"/>
  <c r="T49" i="10"/>
  <c r="T28" i="10"/>
  <c r="T38" i="10"/>
  <c r="T36" i="10"/>
  <c r="T45" i="10"/>
  <c r="T5" i="10"/>
  <c r="T53" i="10"/>
  <c r="T48" i="10"/>
  <c r="T41" i="10"/>
  <c r="T19" i="10"/>
  <c r="T27" i="10"/>
  <c r="L5" i="10"/>
  <c r="L10" i="10"/>
  <c r="L32" i="10"/>
  <c r="L37" i="10"/>
  <c r="L9" i="10"/>
  <c r="L12" i="10"/>
  <c r="L20" i="10"/>
  <c r="L27" i="10"/>
  <c r="L33" i="10"/>
  <c r="L43" i="10"/>
  <c r="L44" i="10"/>
  <c r="L50" i="10"/>
  <c r="L23" i="10"/>
  <c r="L34" i="10"/>
  <c r="L38" i="10"/>
  <c r="L55" i="10"/>
  <c r="L49" i="10"/>
  <c r="L52" i="10"/>
  <c r="L13" i="10"/>
  <c r="L16" i="10"/>
  <c r="L24" i="10"/>
  <c r="L35" i="10"/>
  <c r="L15" i="10"/>
  <c r="L54" i="10"/>
  <c r="L46" i="10"/>
  <c r="L25" i="10"/>
  <c r="L47" i="10"/>
  <c r="L45" i="10"/>
  <c r="L51" i="10"/>
  <c r="L57" i="10" s="1"/>
  <c r="L29" i="10"/>
  <c r="L7" i="10"/>
  <c r="L6" i="10"/>
  <c r="L36" i="10"/>
  <c r="L8" i="10"/>
  <c r="L22" i="10"/>
  <c r="L31" i="10"/>
  <c r="L21" i="10"/>
  <c r="L39" i="10"/>
  <c r="L53" i="10"/>
  <c r="L42" i="10"/>
  <c r="L11" i="10"/>
  <c r="L48" i="10"/>
  <c r="L28" i="10"/>
  <c r="L18" i="10"/>
  <c r="L14" i="10"/>
  <c r="L30" i="10"/>
  <c r="L17" i="10"/>
  <c r="L41" i="10"/>
  <c r="L19" i="10"/>
  <c r="D10" i="10"/>
  <c r="D8" i="10"/>
  <c r="D16" i="10"/>
  <c r="D42" i="10"/>
  <c r="D24" i="10"/>
  <c r="D25" i="10"/>
  <c r="D30" i="10"/>
  <c r="D49" i="10"/>
  <c r="D54" i="10"/>
  <c r="D5" i="10"/>
  <c r="D20" i="10"/>
  <c r="D35" i="10"/>
  <c r="D46" i="10"/>
  <c r="D55" i="10"/>
  <c r="D15" i="10"/>
  <c r="D27" i="10"/>
  <c r="D50" i="10"/>
  <c r="D18" i="10"/>
  <c r="D52" i="10"/>
  <c r="D34" i="10"/>
  <c r="D12" i="10"/>
  <c r="D23" i="10"/>
  <c r="D37" i="10"/>
  <c r="D38" i="10"/>
  <c r="D17" i="10"/>
  <c r="D14" i="10"/>
  <c r="D47" i="10"/>
  <c r="D51" i="10"/>
  <c r="D57" i="10" s="1"/>
  <c r="D29" i="10"/>
  <c r="D22" i="10"/>
  <c r="D43" i="10"/>
  <c r="D21" i="10"/>
  <c r="D6" i="10"/>
  <c r="D53" i="10"/>
  <c r="D9" i="10"/>
  <c r="D7" i="10"/>
  <c r="D44" i="10"/>
  <c r="D48" i="10"/>
  <c r="D11" i="10"/>
  <c r="D19" i="10"/>
  <c r="D28" i="10"/>
  <c r="D45" i="10"/>
  <c r="D31" i="10"/>
  <c r="D32" i="10"/>
  <c r="D39" i="10"/>
  <c r="D33" i="10"/>
  <c r="D36" i="10"/>
  <c r="D13" i="10"/>
  <c r="D41" i="10"/>
  <c r="K12" i="10"/>
  <c r="K20" i="10"/>
  <c r="K21" i="10"/>
  <c r="K27" i="10"/>
  <c r="K28" i="10"/>
  <c r="K33" i="10"/>
  <c r="K36" i="10"/>
  <c r="K44" i="10"/>
  <c r="K45" i="10"/>
  <c r="K50" i="10"/>
  <c r="K19" i="10"/>
  <c r="K23" i="10"/>
  <c r="K38" i="10"/>
  <c r="K51" i="10"/>
  <c r="K57" i="10" s="1"/>
  <c r="K55" i="10"/>
  <c r="K13" i="10"/>
  <c r="K15" i="10"/>
  <c r="K35" i="10"/>
  <c r="K46" i="10"/>
  <c r="K52" i="10"/>
  <c r="K53" i="10"/>
  <c r="K10" i="10"/>
  <c r="K24" i="10"/>
  <c r="K32" i="10"/>
  <c r="K47" i="10"/>
  <c r="K5" i="10"/>
  <c r="K54" i="10"/>
  <c r="K11" i="10"/>
  <c r="K16" i="10"/>
  <c r="K49" i="10"/>
  <c r="K30" i="10"/>
  <c r="K37" i="10"/>
  <c r="K14" i="10"/>
  <c r="K34" i="10"/>
  <c r="K29" i="10"/>
  <c r="K8" i="10"/>
  <c r="K22" i="10"/>
  <c r="K43" i="10"/>
  <c r="K6" i="10"/>
  <c r="K25" i="10"/>
  <c r="K18" i="10"/>
  <c r="K39" i="10"/>
  <c r="K31" i="10"/>
  <c r="K42" i="10"/>
  <c r="K9" i="10"/>
  <c r="K41" i="10"/>
  <c r="K7" i="10"/>
  <c r="K17" i="10"/>
  <c r="K48" i="10"/>
  <c r="C80" i="11"/>
  <c r="C52" i="11"/>
  <c r="C50" i="11"/>
  <c r="C85" i="11"/>
  <c r="C83" i="11"/>
  <c r="C82" i="11"/>
  <c r="C77" i="11"/>
  <c r="C51" i="11"/>
  <c r="C71" i="11"/>
  <c r="C63" i="11"/>
  <c r="C57" i="11"/>
  <c r="C56" i="11"/>
  <c r="C68" i="11"/>
  <c r="C65" i="11"/>
  <c r="C53" i="11"/>
  <c r="C59" i="11"/>
  <c r="C66" i="11"/>
  <c r="C72" i="11"/>
  <c r="C76" i="11"/>
  <c r="C54" i="11"/>
  <c r="C55" i="11"/>
  <c r="C61" i="11"/>
  <c r="C69" i="11"/>
  <c r="C74" i="11"/>
  <c r="C79" i="11"/>
  <c r="C62" i="11"/>
  <c r="C75" i="11"/>
  <c r="C58" i="11"/>
  <c r="C84" i="11"/>
  <c r="C73" i="11"/>
  <c r="C67" i="11"/>
  <c r="C78" i="11"/>
  <c r="C70" i="11"/>
  <c r="C60" i="11"/>
  <c r="C3" i="12"/>
  <c r="C4" i="12" l="1"/>
  <c r="C12" i="12"/>
  <c r="C14" i="12"/>
  <c r="C7" i="12"/>
  <c r="C15" i="12"/>
  <c r="C9" i="12"/>
  <c r="C11" i="12"/>
  <c r="C19" i="12"/>
  <c r="C5" i="12"/>
  <c r="C13" i="12"/>
  <c r="C6" i="12"/>
  <c r="C8" i="12"/>
  <c r="C16" i="12"/>
  <c r="C17" i="12"/>
  <c r="C10" i="12"/>
  <c r="C18" i="12"/>
  <c r="C27" i="12"/>
  <c r="C38" i="12"/>
  <c r="C28" i="12"/>
  <c r="C26" i="12"/>
  <c r="C25" i="12"/>
  <c r="C20" i="12"/>
  <c r="C24" i="12"/>
  <c r="C21" i="12"/>
  <c r="C30" i="12"/>
  <c r="C34" i="12"/>
  <c r="C22" i="12"/>
  <c r="C31" i="12"/>
  <c r="C35" i="12"/>
  <c r="C23" i="12"/>
  <c r="C32" i="12"/>
  <c r="C36" i="12"/>
  <c r="C29" i="12"/>
  <c r="C33" i="12"/>
  <c r="C37" i="12"/>
  <c r="W29" i="11"/>
  <c r="X29" i="11" s="1"/>
  <c r="C88" i="11"/>
  <c r="W51" i="11"/>
  <c r="X51" i="11" s="1"/>
  <c r="W35" i="11"/>
  <c r="X35" i="11" s="1"/>
  <c r="W75" i="11"/>
  <c r="X75" i="11" s="1"/>
  <c r="W71" i="11"/>
  <c r="X71" i="11" s="1"/>
  <c r="X82" i="11"/>
  <c r="W9" i="11"/>
  <c r="X9" i="11" s="1"/>
  <c r="W25" i="11"/>
  <c r="X25" i="11" s="1"/>
  <c r="W57" i="11"/>
  <c r="X57" i="11" s="1"/>
  <c r="W10" i="11"/>
  <c r="X10" i="11" s="1"/>
  <c r="W26" i="11"/>
  <c r="X26" i="11" s="1"/>
  <c r="W42" i="11"/>
  <c r="X42" i="11" s="1"/>
  <c r="W58" i="11"/>
  <c r="X58" i="11" s="1"/>
  <c r="C3" i="8"/>
  <c r="W45" i="11"/>
  <c r="X45" i="11" s="1"/>
  <c r="W14" i="11"/>
  <c r="X14" i="11" s="1"/>
  <c r="W46" i="11"/>
  <c r="X46" i="11" s="1"/>
  <c r="W7" i="11"/>
  <c r="X7" i="11" s="1"/>
  <c r="W65" i="11"/>
  <c r="X65" i="11" s="1"/>
  <c r="W83" i="11"/>
  <c r="X83" i="11" s="1"/>
  <c r="W21" i="11"/>
  <c r="X21" i="11" s="1"/>
  <c r="W53" i="11"/>
  <c r="X53" i="11" s="1"/>
  <c r="W38" i="11"/>
  <c r="X38" i="11" s="1"/>
  <c r="W63" i="11"/>
  <c r="X63" i="11" s="1"/>
  <c r="W22" i="11"/>
  <c r="X22" i="11" s="1"/>
  <c r="W13" i="11"/>
  <c r="X13" i="11" s="1"/>
  <c r="W77" i="11"/>
  <c r="X77" i="11" s="1"/>
  <c r="W30" i="11"/>
  <c r="X30" i="11" s="1"/>
  <c r="W62" i="11"/>
  <c r="X62" i="11" s="1"/>
  <c r="W78" i="11"/>
  <c r="X78" i="11" s="1"/>
  <c r="W11" i="11"/>
  <c r="X11" i="11" s="1"/>
  <c r="W37" i="11"/>
  <c r="X37" i="11" s="1"/>
  <c r="W6" i="11"/>
  <c r="X6" i="11" s="1"/>
  <c r="W54" i="11"/>
  <c r="X54" i="11" s="1"/>
  <c r="W70" i="11"/>
  <c r="X70" i="11" s="1"/>
  <c r="W19" i="11"/>
  <c r="X19" i="11" s="1"/>
  <c r="W86" i="11"/>
  <c r="X86" i="11" s="1"/>
  <c r="W18" i="11"/>
  <c r="X18" i="11" s="1"/>
  <c r="W47" i="11"/>
  <c r="X47" i="11" s="1"/>
  <c r="W39" i="11"/>
  <c r="X39" i="11" s="1"/>
  <c r="W61" i="11"/>
  <c r="X61" i="11" s="1"/>
  <c r="W55" i="11"/>
  <c r="X55" i="11" s="1"/>
  <c r="W17" i="11"/>
  <c r="X17" i="11" s="1"/>
  <c r="W33" i="11"/>
  <c r="X33" i="11" s="1"/>
  <c r="W34" i="11"/>
  <c r="X34" i="11" s="1"/>
  <c r="W66" i="11"/>
  <c r="X66" i="11" s="1"/>
  <c r="W59" i="11"/>
  <c r="X59" i="11" s="1"/>
  <c r="W23" i="11"/>
  <c r="X23" i="11" s="1"/>
  <c r="W79" i="11"/>
  <c r="X79" i="11" s="1"/>
  <c r="W73" i="11"/>
  <c r="X73" i="11" s="1"/>
  <c r="W74" i="11"/>
  <c r="X74" i="11" s="1"/>
  <c r="W69" i="11"/>
  <c r="X69" i="11" s="1"/>
  <c r="W67" i="11"/>
  <c r="X67" i="11" s="1"/>
  <c r="W48" i="11"/>
  <c r="X48" i="11" s="1"/>
  <c r="W49" i="11"/>
  <c r="X49" i="11" s="1"/>
  <c r="W43" i="11"/>
  <c r="X43" i="11" s="1"/>
  <c r="W41" i="11"/>
  <c r="X41" i="11" s="1"/>
  <c r="W15" i="11"/>
  <c r="X15" i="11" s="1"/>
  <c r="W31" i="11"/>
  <c r="X31" i="11" s="1"/>
  <c r="W27" i="11"/>
  <c r="X27" i="11" s="1"/>
  <c r="W16" i="11"/>
  <c r="X16" i="11" s="1"/>
  <c r="W32" i="11"/>
  <c r="X32" i="11" s="1"/>
  <c r="W68" i="11"/>
  <c r="X68" i="11" s="1"/>
  <c r="W85" i="11"/>
  <c r="W36" i="11"/>
  <c r="X36" i="11" s="1"/>
  <c r="W72" i="11"/>
  <c r="X72" i="11" s="1"/>
  <c r="W84" i="11"/>
  <c r="X84" i="11" s="1"/>
  <c r="W12" i="11"/>
  <c r="X12" i="11" s="1"/>
  <c r="W28" i="11"/>
  <c r="X28" i="11" s="1"/>
  <c r="W44" i="11"/>
  <c r="X44" i="11" s="1"/>
  <c r="W60" i="11"/>
  <c r="X60" i="11" s="1"/>
  <c r="W80" i="11"/>
  <c r="X80" i="11" s="1"/>
  <c r="W20" i="11"/>
  <c r="X20" i="11" s="1"/>
  <c r="W52" i="11"/>
  <c r="W24" i="11"/>
  <c r="X24" i="11" s="1"/>
  <c r="W40" i="11"/>
  <c r="X40" i="11" s="1"/>
  <c r="W56" i="11"/>
  <c r="X56" i="11" s="1"/>
  <c r="W76" i="11"/>
  <c r="X76" i="11" s="1"/>
  <c r="W8" i="11"/>
  <c r="X8" i="11" s="1"/>
  <c r="W5" i="11"/>
  <c r="X5" i="11" s="1"/>
  <c r="X85" i="11" l="1"/>
  <c r="X90" i="11" s="1"/>
  <c r="W90" i="11"/>
  <c r="X52" i="11"/>
  <c r="X89" i="11" s="1"/>
  <c r="W89" i="11"/>
  <c r="C13" i="8"/>
  <c r="C17" i="8"/>
  <c r="C10" i="8"/>
  <c r="C14" i="8"/>
  <c r="C11" i="8"/>
  <c r="C15" i="8"/>
  <c r="C12" i="8"/>
  <c r="C16" i="8"/>
  <c r="W12" i="12"/>
  <c r="X12" i="12" s="1"/>
  <c r="W38" i="12"/>
  <c r="X38" i="12" s="1"/>
  <c r="W33" i="12"/>
  <c r="X33" i="12" s="1"/>
  <c r="W34" i="12"/>
  <c r="X34" i="12" s="1"/>
  <c r="W9" i="12"/>
  <c r="X9" i="12" s="1"/>
  <c r="W8" i="12"/>
  <c r="X8" i="12" s="1"/>
  <c r="W21" i="12"/>
  <c r="X21" i="12" s="1"/>
  <c r="W23" i="12"/>
  <c r="X23" i="12" s="1"/>
  <c r="W37" i="12"/>
  <c r="X37" i="12" s="1"/>
  <c r="X88" i="11"/>
  <c r="W88" i="11"/>
  <c r="W32" i="12"/>
  <c r="X32" i="12" s="1"/>
  <c r="W7" i="12"/>
  <c r="X7" i="12" s="1"/>
  <c r="W19" i="12"/>
  <c r="X19" i="12" s="1"/>
  <c r="W26" i="12"/>
  <c r="X26" i="12" s="1"/>
  <c r="W35" i="12"/>
  <c r="X35" i="12" s="1"/>
  <c r="W11" i="12"/>
  <c r="X11" i="12" s="1"/>
  <c r="W4" i="12"/>
  <c r="X4" i="12" s="1"/>
  <c r="W30" i="12"/>
  <c r="X30" i="12" s="1"/>
  <c r="W24" i="12"/>
  <c r="X24" i="12" s="1"/>
  <c r="W10" i="12"/>
  <c r="X10" i="12" s="1"/>
  <c r="W31" i="12"/>
  <c r="X31" i="12" s="1"/>
  <c r="W20" i="12"/>
  <c r="X20" i="12" s="1"/>
  <c r="W13" i="12"/>
  <c r="X13" i="12" s="1"/>
  <c r="W5" i="12"/>
  <c r="X5" i="12" s="1"/>
  <c r="W29" i="12"/>
  <c r="X29" i="12" s="1"/>
  <c r="W15" i="12"/>
  <c r="X15" i="12" s="1"/>
  <c r="W22" i="12"/>
  <c r="X22" i="12" s="1"/>
  <c r="W25" i="12"/>
  <c r="X25" i="12" s="1"/>
  <c r="W36" i="12"/>
  <c r="X36" i="12" s="1"/>
  <c r="W17" i="12"/>
  <c r="X17" i="12" s="1"/>
  <c r="W14" i="12"/>
  <c r="X14" i="12" s="1"/>
  <c r="W16" i="12"/>
  <c r="X16" i="12" s="1"/>
  <c r="W27" i="12"/>
  <c r="X27" i="12" s="1"/>
  <c r="C3" i="10"/>
  <c r="W6" i="12"/>
  <c r="X6" i="12" s="1"/>
  <c r="W18" i="12"/>
  <c r="X18" i="12" s="1"/>
  <c r="W28" i="12"/>
  <c r="X28" i="12" s="1"/>
  <c r="C5" i="10" l="1"/>
  <c r="C13" i="10"/>
  <c r="C21" i="10"/>
  <c r="C7" i="10"/>
  <c r="C23" i="10"/>
  <c r="C17" i="10"/>
  <c r="C10" i="10"/>
  <c r="C18" i="10"/>
  <c r="C12" i="10"/>
  <c r="C6" i="10"/>
  <c r="C14" i="10"/>
  <c r="C22" i="10"/>
  <c r="C15" i="10"/>
  <c r="C8" i="10"/>
  <c r="C16" i="10"/>
  <c r="C24" i="10"/>
  <c r="C9" i="10"/>
  <c r="C25" i="10"/>
  <c r="C11" i="10"/>
  <c r="C19" i="10"/>
  <c r="C20" i="10"/>
  <c r="C51" i="10"/>
  <c r="C57" i="10" s="1"/>
  <c r="C48" i="10"/>
  <c r="C29" i="10"/>
  <c r="C49" i="10"/>
  <c r="C27" i="10"/>
  <c r="C39" i="10"/>
  <c r="C55" i="10"/>
  <c r="C28" i="10"/>
  <c r="C33" i="10"/>
  <c r="C37" i="10"/>
  <c r="C43" i="10"/>
  <c r="C47" i="10"/>
  <c r="C54" i="10"/>
  <c r="C30" i="10"/>
  <c r="C34" i="10"/>
  <c r="C38" i="10"/>
  <c r="C44" i="10"/>
  <c r="C50" i="10"/>
  <c r="C31" i="10"/>
  <c r="C35" i="10"/>
  <c r="C41" i="10"/>
  <c r="C45" i="10"/>
  <c r="C52" i="10"/>
  <c r="C32" i="10"/>
  <c r="C36" i="10"/>
  <c r="C42" i="10"/>
  <c r="C46" i="10"/>
  <c r="C53" i="10"/>
  <c r="W15" i="8"/>
  <c r="X15" i="8" s="1"/>
  <c r="W10" i="8"/>
  <c r="X10" i="8" s="1"/>
  <c r="W12" i="8"/>
  <c r="X12" i="8" s="1"/>
  <c r="W16" i="8"/>
  <c r="X16" i="8" s="1"/>
  <c r="W14" i="8"/>
  <c r="X14" i="8" s="1"/>
  <c r="W11" i="8"/>
  <c r="X11" i="8" s="1"/>
  <c r="W13" i="8"/>
  <c r="X13" i="8" s="1"/>
  <c r="W17" i="8"/>
  <c r="X17" i="8" s="1"/>
  <c r="W43" i="10" l="1"/>
  <c r="X43" i="10" s="1"/>
  <c r="W50" i="10"/>
  <c r="X50" i="10" s="1"/>
  <c r="W53" i="10"/>
  <c r="X53" i="10" s="1"/>
  <c r="W21" i="10"/>
  <c r="X21" i="10" s="1"/>
  <c r="W38" i="10"/>
  <c r="X38" i="10" s="1"/>
  <c r="W37" i="10"/>
  <c r="X37" i="10" s="1"/>
  <c r="W52" i="10"/>
  <c r="X52" i="10" s="1"/>
  <c r="W22" i="10"/>
  <c r="X22" i="10" s="1"/>
  <c r="W24" i="10"/>
  <c r="X24" i="10" s="1"/>
  <c r="W55" i="10"/>
  <c r="X55" i="10" s="1"/>
  <c r="W54" i="10"/>
  <c r="X54" i="10" s="1"/>
  <c r="W20" i="10"/>
  <c r="X20" i="10" s="1"/>
  <c r="W14" i="10"/>
  <c r="X14" i="10" s="1"/>
  <c r="W29" i="10"/>
  <c r="X29" i="10" s="1"/>
  <c r="W30" i="10"/>
  <c r="X30" i="10" s="1"/>
  <c r="W44" i="10"/>
  <c r="X44" i="10" s="1"/>
  <c r="W8" i="10"/>
  <c r="X8" i="10" s="1"/>
  <c r="W28" i="10"/>
  <c r="X28" i="10" s="1"/>
  <c r="W27" i="10"/>
  <c r="X27" i="10" s="1"/>
  <c r="W45" i="10"/>
  <c r="X45" i="10" s="1"/>
  <c r="C89" i="11"/>
  <c r="W31" i="10"/>
  <c r="X31" i="10" s="1"/>
  <c r="W16" i="10"/>
  <c r="X16" i="10" s="1"/>
  <c r="W32" i="10"/>
  <c r="X32" i="10" s="1"/>
  <c r="W36" i="10"/>
  <c r="X36" i="10" s="1"/>
  <c r="W33" i="10"/>
  <c r="X33" i="10" s="1"/>
  <c r="W6" i="10"/>
  <c r="X6" i="10" s="1"/>
  <c r="W23" i="10"/>
  <c r="X23" i="10" s="1"/>
  <c r="W5" i="10"/>
  <c r="X5" i="10" s="1"/>
  <c r="W10" i="10"/>
  <c r="X10" i="10" s="1"/>
  <c r="W11" i="10"/>
  <c r="X11" i="10" s="1"/>
  <c r="W18" i="10"/>
  <c r="X18" i="10" s="1"/>
  <c r="W51" i="10"/>
  <c r="W49" i="10"/>
  <c r="X49" i="10" s="1"/>
  <c r="W25" i="10"/>
  <c r="X25" i="10" s="1"/>
  <c r="W15" i="10"/>
  <c r="X15" i="10" s="1"/>
  <c r="W46" i="10"/>
  <c r="X46" i="10" s="1"/>
  <c r="W48" i="10"/>
  <c r="X48" i="10" s="1"/>
  <c r="W12" i="10"/>
  <c r="X12" i="10" s="1"/>
  <c r="W7" i="10"/>
  <c r="X7" i="10" s="1"/>
  <c r="W47" i="10"/>
  <c r="X47" i="10" s="1"/>
  <c r="W41" i="10"/>
  <c r="X41" i="10" s="1"/>
  <c r="W19" i="10"/>
  <c r="X19" i="10" s="1"/>
  <c r="W42" i="10"/>
  <c r="X42" i="10" s="1"/>
  <c r="W34" i="10"/>
  <c r="X34" i="10" s="1"/>
  <c r="W17" i="10"/>
  <c r="X17" i="10" s="1"/>
  <c r="W9" i="10"/>
  <c r="X9" i="10" s="1"/>
  <c r="W39" i="10"/>
  <c r="X39" i="10" s="1"/>
  <c r="W35" i="10"/>
  <c r="X35" i="10" s="1"/>
  <c r="W13" i="10"/>
  <c r="X13" i="10" s="1"/>
  <c r="W57" i="10" l="1"/>
  <c r="X51" i="10"/>
  <c r="X57" i="10" l="1"/>
  <c r="W50" i="11"/>
  <c r="X50" i="11" s="1"/>
  <c r="S5" i="8" l="1"/>
  <c r="C9" i="8"/>
  <c r="R5" i="8"/>
  <c r="R21" i="8" s="1"/>
  <c r="T5" i="8"/>
  <c r="T21" i="8" s="1"/>
  <c r="U5" i="8"/>
  <c r="U21" i="8" s="1"/>
  <c r="Q5" i="8"/>
  <c r="Q21" i="8" s="1"/>
  <c r="O6" i="8"/>
  <c r="L6" i="8"/>
  <c r="R6" i="8"/>
  <c r="I6" i="8"/>
  <c r="D6" i="8"/>
  <c r="E6" i="8"/>
  <c r="G6" i="8"/>
  <c r="U6" i="8"/>
  <c r="N6" i="8"/>
  <c r="Q6" i="8"/>
  <c r="J6" i="8"/>
  <c r="M6" i="8"/>
  <c r="P6" i="8"/>
  <c r="S6" i="8"/>
  <c r="F6" i="8"/>
  <c r="H6" i="8"/>
  <c r="T6" i="8"/>
  <c r="C6" i="8"/>
  <c r="K6" i="8"/>
  <c r="E9" i="8"/>
  <c r="N9" i="8"/>
  <c r="U9" i="8"/>
  <c r="M9" i="8"/>
  <c r="K9" i="8"/>
  <c r="H9" i="8"/>
  <c r="Q9" i="8"/>
  <c r="F9" i="8"/>
  <c r="R9" i="8"/>
  <c r="J9" i="8"/>
  <c r="I9" i="8"/>
  <c r="L9" i="8"/>
  <c r="G9" i="8"/>
  <c r="V9" i="8"/>
  <c r="T9" i="8"/>
  <c r="O9" i="8"/>
  <c r="P9" i="8"/>
  <c r="D9" i="8"/>
  <c r="S9" i="8"/>
  <c r="K7" i="8"/>
  <c r="M7" i="8"/>
  <c r="N7" i="8"/>
  <c r="V7" i="8"/>
  <c r="F7" i="8"/>
  <c r="Q7" i="8"/>
  <c r="G7" i="8"/>
  <c r="O7" i="8"/>
  <c r="U7" i="8"/>
  <c r="D7" i="8"/>
  <c r="H7" i="8"/>
  <c r="P7" i="8"/>
  <c r="T7" i="8"/>
  <c r="J7" i="8"/>
  <c r="S7" i="8"/>
  <c r="I7" i="8"/>
  <c r="E7" i="8"/>
  <c r="R7" i="8"/>
  <c r="C7" i="8"/>
  <c r="L7" i="8"/>
  <c r="I5" i="8"/>
  <c r="I21" i="8" s="1"/>
  <c r="K5" i="8"/>
  <c r="K21" i="8" s="1"/>
  <c r="N5" i="8"/>
  <c r="N21" i="8" s="1"/>
  <c r="O5" i="8"/>
  <c r="O21" i="8" s="1"/>
  <c r="P5" i="8"/>
  <c r="P21" i="8" s="1"/>
  <c r="F5" i="8"/>
  <c r="F21" i="8" s="1"/>
  <c r="G5" i="8"/>
  <c r="G21" i="8" s="1"/>
  <c r="E5" i="8"/>
  <c r="E21" i="8" s="1"/>
  <c r="H5" i="8"/>
  <c r="H21" i="8" s="1"/>
  <c r="D21" i="8"/>
  <c r="D5" i="8"/>
  <c r="L5" i="8"/>
  <c r="L21" i="8" s="1"/>
  <c r="J5" i="8"/>
  <c r="J21" i="8" s="1"/>
  <c r="M5" i="8"/>
  <c r="M21" i="8" s="1"/>
  <c r="I8" i="8"/>
  <c r="G8" i="8"/>
  <c r="R8" i="8"/>
  <c r="M8" i="8"/>
  <c r="U8" i="8"/>
  <c r="K8" i="8"/>
  <c r="L8" i="8"/>
  <c r="D8" i="8"/>
  <c r="Q8" i="8"/>
  <c r="N8" i="8"/>
  <c r="V8" i="8"/>
  <c r="S8" i="8"/>
  <c r="P8" i="8"/>
  <c r="J8" i="8"/>
  <c r="F8" i="8"/>
  <c r="O8" i="8"/>
  <c r="H8" i="8"/>
  <c r="T8" i="8"/>
  <c r="E8" i="8"/>
  <c r="R4" i="8"/>
  <c r="J4" i="8"/>
  <c r="Q4" i="8"/>
  <c r="K4" i="8"/>
  <c r="T4" i="8"/>
  <c r="O4" i="8"/>
  <c r="L4" i="8"/>
  <c r="E4" i="8"/>
  <c r="S4" i="8"/>
  <c r="N4" i="8"/>
  <c r="H4" i="8"/>
  <c r="U4" i="8"/>
  <c r="F4" i="8"/>
  <c r="D4" i="8"/>
  <c r="G4" i="8"/>
  <c r="M4" i="8"/>
  <c r="I4" i="8"/>
  <c r="P4" i="8"/>
  <c r="C4" i="8"/>
  <c r="C5" i="8"/>
  <c r="C21" i="8" s="1"/>
  <c r="C40" i="12"/>
  <c r="C8" i="8"/>
  <c r="X4" i="8" l="1"/>
  <c r="X9" i="8"/>
  <c r="S21" i="8"/>
  <c r="V21" i="8"/>
  <c r="X8" i="8"/>
  <c r="W7" i="8"/>
  <c r="X7" i="8" s="1"/>
  <c r="X6" i="8"/>
  <c r="W40" i="12" l="1"/>
  <c r="X5" i="8"/>
  <c r="W21" i="8"/>
  <c r="V22" i="8"/>
  <c r="U19" i="8"/>
  <c r="U22" i="8" s="1"/>
  <c r="S19" i="8"/>
  <c r="T19" i="8"/>
  <c r="R19" i="8"/>
  <c r="R22" i="8" s="1"/>
  <c r="Q19" i="8"/>
  <c r="Q22" i="8"/>
  <c r="H19" i="8"/>
  <c r="H22" i="8" s="1"/>
  <c r="K19" i="8"/>
  <c r="K22" i="8" s="1"/>
  <c r="M19" i="8"/>
  <c r="M22" i="8" s="1"/>
  <c r="D19" i="8"/>
  <c r="D22" i="8" s="1"/>
  <c r="L19" i="8"/>
  <c r="L22" i="8" s="1"/>
  <c r="O19" i="8"/>
  <c r="O22" i="8" s="1"/>
  <c r="N19" i="8"/>
  <c r="N22" i="8" s="1"/>
  <c r="P19" i="8"/>
  <c r="P22" i="8" s="1"/>
  <c r="E19" i="8"/>
  <c r="E22" i="8" s="1"/>
  <c r="J22" i="8"/>
  <c r="J19" i="8"/>
  <c r="F19" i="8"/>
  <c r="F22" i="8" s="1"/>
  <c r="G19" i="8"/>
  <c r="G22" i="8" s="1"/>
  <c r="I19" i="8"/>
  <c r="I22" i="8" s="1"/>
  <c r="N18" i="8"/>
  <c r="L18" i="8"/>
  <c r="S18" i="8"/>
  <c r="P18" i="8"/>
  <c r="U18" i="8"/>
  <c r="K18" i="8"/>
  <c r="T18" i="8"/>
  <c r="O18" i="8"/>
  <c r="F18" i="8"/>
  <c r="Q18" i="8"/>
  <c r="E18" i="8"/>
  <c r="D18" i="8"/>
  <c r="M18" i="8"/>
  <c r="J18" i="8"/>
  <c r="I18" i="8"/>
  <c r="G18" i="8"/>
  <c r="R18" i="8"/>
  <c r="H18" i="8"/>
  <c r="C18" i="8"/>
  <c r="C19" i="8"/>
  <c r="C22" i="8"/>
  <c r="X40" i="12" l="1"/>
  <c r="X21" i="8"/>
  <c r="W19" i="8"/>
  <c r="T22" i="8"/>
  <c r="S22" i="8"/>
  <c r="W18" i="8"/>
  <c r="X18" i="8" s="1"/>
  <c r="W22" i="8"/>
  <c r="X19" i="8"/>
  <c r="C90" i="11"/>
  <c r="X22" i="8" l="1"/>
</calcChain>
</file>

<file path=xl/sharedStrings.xml><?xml version="1.0" encoding="utf-8"?>
<sst xmlns="http://schemas.openxmlformats.org/spreadsheetml/2006/main" count="232" uniqueCount="195">
  <si>
    <t>連結精算表</t>
  </si>
  <si>
    <t>一般会計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</si>
  <si>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</si>
  <si>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</si>
  <si>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</si>
  <si>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</si>
  <si>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</si>
  <si>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</si>
  <si>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</si>
  <si>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</si>
  <si>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</si>
  <si>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</si>
  <si>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</si>
  <si>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</si>
  <si>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</si>
  <si>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</si>
  <si>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</si>
  <si>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</si>
  <si>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</si>
  <si>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</si>
  <si>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</si>
  <si>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</si>
  <si>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</si>
  <si>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</si>
  <si>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</si>
  <si>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</si>
  <si>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</si>
  <si>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</si>
  <si>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</si>
  <si>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</si>
  <si>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</si>
  <si>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</si>
  <si>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</si>
  <si>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</si>
  <si>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</si>
  <si>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</si>
  <si>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</si>
  <si>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</si>
  <si>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</si>
  <si>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</si>
  <si>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</si>
  <si>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</si>
  <si>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</si>
  <si>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</si>
  <si>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</si>
  <si>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</si>
  <si>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</si>
  <si>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</si>
  <si>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</si>
  <si>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</si>
  <si>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</si>
  <si>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</si>
  <si>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</si>
  <si>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</si>
  <si>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</si>
  <si>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</si>
  <si>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</si>
  <si>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</si>
  <si>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</si>
  <si>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</si>
  <si>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</si>
  <si>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</si>
  <si>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</si>
  <si>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</si>
  <si>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</si>
  <si>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</si>
  <si>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</si>
  <si>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</si>
  <si>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</si>
  <si>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</si>
  <si>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</si>
  <si>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</si>
  <si>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</si>
  <si>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</si>
  <si>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</si>
  <si>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</si>
  <si>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</si>
  <si>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</si>
  <si>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</si>
  <si>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</si>
  <si>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</si>
  <si>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</si>
  <si>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</si>
  <si>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</si>
  <si>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</si>
  <si>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</si>
  <si>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</si>
  <si>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</si>
  <si>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</si>
  <si>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</si>
  <si>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</si>
  <si>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</si>
  <si>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</si>
  <si>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</si>
  <si>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</si>
  <si>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</si>
  <si>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</si>
  <si>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</si>
  <si>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</si>
  <si>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</si>
  <si>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</si>
  <si>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</si>
  <si>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</si>
  <si>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</si>
  <si>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</si>
  <si>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</si>
  <si>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</si>
  <si>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</si>
  <si>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</si>
  <si>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</si>
  <si>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</si>
  <si>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</si>
  <si>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</si>
  <si>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</si>
  <si>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</si>
  <si>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</si>
  <si>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</si>
  <si>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</si>
  <si>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</si>
  <si>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</si>
  <si>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</si>
  <si>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</si>
  <si>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</si>
  <si>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</si>
  <si>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</si>
  <si>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</si>
  <si>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</si>
  <si>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</si>
  <si>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</si>
  <si>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</si>
  <si>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</si>
  <si>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</si>
  <si>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</si>
  <si>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</si>
  <si>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</si>
  <si>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</si>
  <si>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</si>
  <si>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</si>
  <si>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</si>
  <si>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</si>
  <si>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</si>
  <si>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</si>
  <si>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</si>
  <si>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</si>
  <si>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</si>
  <si>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</si>
  <si>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</si>
  <si>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</si>
  <si>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</si>
  <si>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</si>
  <si>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</si>
  <si>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</si>
  <si>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</si>
  <si>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</si>
  <si>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</si>
  <si>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 xml:space="preserve">      資金</t>
  </si>
  <si>
    <t xml:space="preserve">      歳計外現金</t>
  </si>
  <si>
    <t xml:space="preserve">  繰延資産</t>
  </si>
  <si>
    <t>（単位：円）</t>
    <rPh sb="1" eb="3">
      <t>タンイ</t>
    </rPh>
    <rPh sb="4" eb="5">
      <t>エン</t>
    </rPh>
    <phoneticPr fontId="1"/>
  </si>
  <si>
    <t>検算</t>
    <rPh sb="0" eb="2">
      <t>ケンザン</t>
    </rPh>
    <phoneticPr fontId="1"/>
  </si>
  <si>
    <t>検算</t>
    <rPh sb="0" eb="2">
      <t>ケンザン</t>
    </rPh>
    <phoneticPr fontId="1"/>
  </si>
  <si>
    <t>按分率</t>
    <rPh sb="0" eb="2">
      <t>アンブン</t>
    </rPh>
    <rPh sb="2" eb="3">
      <t>リツ</t>
    </rPh>
    <phoneticPr fontId="1"/>
  </si>
  <si>
    <t>差異</t>
    <rPh sb="0" eb="2">
      <t>サイ</t>
    </rPh>
    <phoneticPr fontId="1"/>
  </si>
  <si>
    <t>資産＝負債+純資産</t>
    <rPh sb="0" eb="2">
      <t>シサン</t>
    </rPh>
    <rPh sb="3" eb="5">
      <t>フサイ</t>
    </rPh>
    <rPh sb="6" eb="9">
      <t>ジュンシサン</t>
    </rPh>
    <phoneticPr fontId="1"/>
  </si>
  <si>
    <t>BS現金＝CF資金末残高</t>
    <rPh sb="2" eb="4">
      <t>ゲンキン</t>
    </rPh>
    <rPh sb="7" eb="9">
      <t>シキン</t>
    </rPh>
    <rPh sb="9" eb="10">
      <t>マツ</t>
    </rPh>
    <rPh sb="10" eb="12">
      <t>ザンダカ</t>
    </rPh>
    <phoneticPr fontId="1"/>
  </si>
  <si>
    <t>BS純資産＝NW純資産残高</t>
    <rPh sb="2" eb="5">
      <t>ジュンシサン</t>
    </rPh>
    <rPh sb="8" eb="11">
      <t>ジュンシサン</t>
    </rPh>
    <rPh sb="11" eb="13">
      <t>ザンダカ</t>
    </rPh>
    <phoneticPr fontId="1"/>
  </si>
  <si>
    <t>PL純行政コスト＝NW純行政コスト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</si>
  <si>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NW純行政コスト＝PL純行政コスト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</si>
  <si>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NW純資産残高＝BS純資産</t>
    <rPh sb="2" eb="5">
      <t>ジュンシサン</t>
    </rPh>
    <rPh sb="5" eb="7">
      <t>ザンダカ</t>
    </rPh>
    <rPh sb="10" eb="13">
      <t>ジュンシサン</t>
    </rPh>
    <phoneticPr fontId="1"/>
  </si>
  <si>
    <t>CF資金残高＝BS現金</t>
    <rPh sb="2" eb="4">
      <t>シキン</t>
    </rPh>
    <rPh sb="4" eb="6">
      <t>ザンダカ</t>
    </rPh>
    <rPh sb="9" eb="11">
      <t>ゲンキン</t>
    </rPh>
    <phoneticPr fontId="1"/>
  </si>
  <si>
    <t>前年度末歳計外現金残高</t>
  </si>
  <si>
    <t>本年度歳計外現金増減額</t>
  </si>
  <si>
    <t>本年度末歳計外現金残高</t>
  </si>
  <si>
    <t>本年度末現金預金残高</t>
  </si>
  <si>
    <t>余市町</t>
    <rPh sb="0" eb="3">
      <t>ヨイチチョウ</t>
    </rPh>
    <phoneticPr fontId="11"/>
  </si>
  <si>
    <t>仁木町</t>
    <rPh sb="0" eb="3">
      <t>ニキチョウ</t>
    </rPh>
    <phoneticPr fontId="11"/>
  </si>
  <si>
    <t>赤井川村</t>
    <rPh sb="0" eb="4">
      <t>アカイガワムラ</t>
    </rPh>
    <phoneticPr fontId="11"/>
  </si>
  <si>
    <t>古平町</t>
    <rPh sb="0" eb="3">
      <t>フルビラチョウ</t>
    </rPh>
    <phoneticPr fontId="11"/>
  </si>
  <si>
    <t>積丹町</t>
    <rPh sb="0" eb="3">
      <t>シャコタンチョウ</t>
    </rPh>
    <phoneticPr fontId="11"/>
  </si>
  <si>
    <t>神恵内村</t>
    <rPh sb="0" eb="4">
      <t>カモエナイムラ</t>
    </rPh>
    <phoneticPr fontId="11"/>
  </si>
  <si>
    <t>泊村</t>
    <rPh sb="0" eb="2">
      <t>トマリムラ</t>
    </rPh>
    <phoneticPr fontId="11"/>
  </si>
  <si>
    <t>岩内町</t>
    <rPh sb="0" eb="3">
      <t>イワナイチョウ</t>
    </rPh>
    <phoneticPr fontId="11"/>
  </si>
  <si>
    <t>共和町</t>
    <rPh sb="0" eb="3">
      <t>キョウワチョウ</t>
    </rPh>
    <phoneticPr fontId="11"/>
  </si>
  <si>
    <t>倶知安町</t>
    <rPh sb="0" eb="4">
      <t>クッチャンチョウ</t>
    </rPh>
    <phoneticPr fontId="11"/>
  </si>
  <si>
    <t>京極町</t>
    <rPh sb="0" eb="3">
      <t>キョウゴクチョウ</t>
    </rPh>
    <phoneticPr fontId="11"/>
  </si>
  <si>
    <t>喜茂別町</t>
    <rPh sb="0" eb="4">
      <t>キモベツチョウ</t>
    </rPh>
    <phoneticPr fontId="11"/>
  </si>
  <si>
    <t>留寿都村</t>
    <rPh sb="0" eb="3">
      <t>ルスツ</t>
    </rPh>
    <rPh sb="3" eb="4">
      <t>ムラ</t>
    </rPh>
    <phoneticPr fontId="11"/>
  </si>
  <si>
    <t>真狩村</t>
    <rPh sb="0" eb="3">
      <t>マッカリムラ</t>
    </rPh>
    <phoneticPr fontId="11"/>
  </si>
  <si>
    <t>ニセコ町</t>
    <rPh sb="3" eb="4">
      <t>チョウ</t>
    </rPh>
    <phoneticPr fontId="11"/>
  </si>
  <si>
    <t>蘭越町</t>
    <rPh sb="0" eb="3">
      <t>ランコシチョウ</t>
    </rPh>
    <phoneticPr fontId="11"/>
  </si>
  <si>
    <t>黒松内町</t>
    <rPh sb="0" eb="4">
      <t>クロマツナイチョウ</t>
    </rPh>
    <phoneticPr fontId="11"/>
  </si>
  <si>
    <t>寿都町</t>
    <rPh sb="0" eb="3">
      <t>スッツチョウ</t>
    </rPh>
    <phoneticPr fontId="11"/>
  </si>
  <si>
    <t>島牧村</t>
    <rPh sb="0" eb="3">
      <t>シママキムラ</t>
    </rPh>
    <phoneticPr fontId="11"/>
  </si>
  <si>
    <t>小樽市</t>
    <rPh sb="0" eb="3">
      <t>オタルシ</t>
    </rPh>
    <phoneticPr fontId="11"/>
  </si>
  <si>
    <t>※端数調整については、按分率の高い小樽市にて調整。</t>
    <rPh sb="1" eb="3">
      <t>ハスウ</t>
    </rPh>
    <rPh sb="3" eb="5">
      <t>チョウセイ</t>
    </rPh>
    <rPh sb="11" eb="13">
      <t>アンブン</t>
    </rPh>
    <rPh sb="13" eb="14">
      <t>リツ</t>
    </rPh>
    <rPh sb="15" eb="16">
      <t>タカ</t>
    </rPh>
    <rPh sb="17" eb="19">
      <t>オタル</t>
    </rPh>
    <rPh sb="19" eb="20">
      <t>シ</t>
    </rPh>
    <rPh sb="22" eb="24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</si>
</sst>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&quot;△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9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0" fillId="2" borderId="1" xfId="0" applyFill="1" applyBorder="1">
      <alignment vertical="center"/>
    </xf>
    <xf numFmtId="3" fontId="5" fillId="0" borderId="0" xfId="0" applyNumberFormat="1" applyFont="1" applyAlignment="1"/>
    <xf numFmtId="3" fontId="6" fillId="0" borderId="0" xfId="0" applyNumberFormat="1" applyFont="1" applyAlignment="1"/>
    <xf numFmtId="3" fontId="7" fillId="3" borderId="5" xfId="0" applyNumberFormat="1" applyFont="1" applyFill="1" applyBorder="1" applyAlignment="1">
      <alignment horizontal="center" vertical="center" shrinkToFit="1"/>
    </xf>
    <xf numFmtId="3" fontId="8" fillId="3" borderId="6" xfId="0" applyNumberFormat="1" applyFont="1" applyFill="1" applyBorder="1" applyAlignment="1"/>
    <xf numFmtId="3" fontId="8" fillId="0" borderId="7" xfId="0" applyNumberFormat="1" applyFont="1" applyBorder="1" applyAlignment="1">
      <alignment horizontal="right"/>
    </xf>
    <xf numFmtId="3" fontId="8" fillId="3" borderId="8" xfId="0" applyNumberFormat="1" applyFont="1" applyFill="1" applyBorder="1" applyAlignment="1"/>
    <xf numFmtId="3" fontId="8" fillId="0" borderId="1" xfId="0" applyNumberFormat="1" applyFont="1" applyBorder="1" applyAlignment="1">
      <alignment horizontal="right"/>
    </xf>
    <xf numFmtId="3" fontId="8" fillId="3" borderId="9" xfId="0" applyNumberFormat="1" applyFont="1" applyFill="1" applyBorder="1" applyAlignment="1"/>
    <xf numFmtId="3" fontId="6" fillId="0" borderId="1" xfId="0" applyNumberFormat="1" applyFont="1" applyBorder="1" applyAlignment="1"/>
    <xf numFmtId="3" fontId="0" fillId="0" borderId="0" xfId="0" applyNumberFormat="1" applyAlignment="1">
      <alignment horizontal="right"/>
    </xf>
    <xf numFmtId="3" fontId="6" fillId="2" borderId="1" xfId="0" applyNumberFormat="1" applyFont="1" applyFill="1" applyBorder="1" applyAlignment="1"/>
    <xf numFmtId="3" fontId="6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/>
    <xf numFmtId="3" fontId="8" fillId="3" borderId="10" xfId="0" applyNumberFormat="1" applyFont="1" applyFill="1" applyBorder="1" applyAlignment="1"/>
    <xf numFmtId="3" fontId="8" fillId="3" borderId="11" xfId="0" applyNumberFormat="1" applyFont="1" applyFill="1" applyBorder="1" applyAlignment="1"/>
    <xf numFmtId="3" fontId="8" fillId="3" borderId="12" xfId="0" applyNumberFormat="1" applyFont="1" applyFill="1" applyBorder="1" applyAlignment="1"/>
    <xf numFmtId="3" fontId="7" fillId="3" borderId="1" xfId="0" applyNumberFormat="1" applyFont="1" applyFill="1" applyBorder="1" applyAlignment="1">
      <alignment horizontal="center" vertical="center" shrinkToFit="1"/>
    </xf>
    <xf numFmtId="3" fontId="9" fillId="0" borderId="1" xfId="1" applyNumberFormat="1" applyFont="1" applyFill="1" applyBorder="1" applyAlignment="1">
      <alignment vertical="center"/>
    </xf>
    <xf numFmtId="1" fontId="0" fillId="0" borderId="1" xfId="0" applyNumberFormat="1" applyBorder="1">
      <alignment vertical="center"/>
    </xf>
    <xf numFmtId="3" fontId="0" fillId="0" borderId="13" xfId="0" applyNumberForma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3" fontId="8" fillId="3" borderId="14" xfId="0" applyNumberFormat="1" applyFont="1" applyFill="1" applyBorder="1" applyAlignment="1"/>
    <xf numFmtId="3" fontId="8" fillId="3" borderId="8" xfId="4" applyNumberFormat="1" applyFont="1" applyFill="1" applyBorder="1"/>
    <xf numFmtId="3" fontId="8" fillId="3" borderId="9" xfId="4" applyNumberFormat="1" applyFont="1" applyFill="1" applyBorder="1"/>
    <xf numFmtId="10" fontId="0" fillId="0" borderId="1" xfId="5" applyNumberFormat="1" applyFont="1" applyFill="1" applyBorder="1">
      <alignment vertical="center"/>
    </xf>
    <xf numFmtId="38" fontId="0" fillId="0" borderId="1" xfId="1" applyFont="1" applyBorder="1">
      <alignment vertical="center"/>
    </xf>
    <xf numFmtId="3" fontId="12" fillId="0" borderId="1" xfId="4" applyNumberFormat="1" applyFont="1" applyBorder="1" applyAlignment="1">
      <alignment horizontal="right"/>
    </xf>
    <xf numFmtId="3" fontId="12" fillId="0" borderId="4" xfId="4" applyNumberFormat="1" applyFont="1" applyBorder="1" applyAlignment="1">
      <alignment horizontal="right"/>
    </xf>
    <xf numFmtId="3" fontId="13" fillId="0" borderId="1" xfId="1" applyNumberFormat="1" applyFont="1" applyFill="1" applyBorder="1" applyAlignment="1">
      <alignment vertical="center"/>
    </xf>
    <xf numFmtId="3" fontId="12" fillId="0" borderId="1" xfId="0" applyNumberFormat="1" applyFont="1" applyBorder="1" applyAlignment="1"/>
    <xf numFmtId="3" fontId="12" fillId="2" borderId="1" xfId="0" applyNumberFormat="1" applyFont="1" applyFill="1" applyBorder="1" applyAlignment="1">
      <alignment horizontal="center"/>
    </xf>
    <xf numFmtId="10" fontId="12" fillId="2" borderId="1" xfId="0" applyNumberFormat="1" applyFont="1" applyFill="1" applyBorder="1" applyAlignment="1"/>
    <xf numFmtId="3" fontId="14" fillId="0" borderId="1" xfId="1" applyNumberFormat="1" applyFont="1" applyFill="1" applyBorder="1" applyAlignment="1">
      <alignment vertical="center"/>
    </xf>
    <xf numFmtId="3" fontId="12" fillId="0" borderId="0" xfId="0" applyNumberFormat="1" applyFont="1" applyAlignment="1"/>
    <xf numFmtId="176" fontId="9" fillId="0" borderId="0" xfId="15" applyNumberFormat="1" applyFont="1" applyAlignment="1">
      <alignment horizontal="right" vertical="center" shrinkToFit="1"/>
    </xf>
    <xf numFmtId="3" fontId="6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</cellXfs>
  <cellStyles count="18">
    <cellStyle name="パーセント" xfId="5" builtinId="5"/>
    <cellStyle name="パーセント 2" xfId="8" xr:uid="{19A0DBDC-E4C1-451A-8DEF-641527118FB7}"/>
    <cellStyle name="パーセント 3" xfId="9" xr:uid="{9CF6C2A6-94E4-4EA0-957E-281EE028ED89}"/>
    <cellStyle name="パーセント 4" xfId="7" xr:uid="{377D01DA-CD79-4B9D-943D-4D507CB85583}"/>
    <cellStyle name="桁区切り" xfId="1" builtinId="6"/>
    <cellStyle name="桁区切り 2" xfId="11" xr:uid="{11C40815-20EE-4A84-BC20-5E314D0A8D99}"/>
    <cellStyle name="桁区切り 3" xfId="3" xr:uid="{00000000-0005-0000-0000-000001000000}"/>
    <cellStyle name="桁区切り 4" xfId="12" xr:uid="{6051E4D0-94C5-430D-9BDB-907A9A4B7EA1}"/>
    <cellStyle name="桁区切り 5" xfId="10" xr:uid="{B0F336DE-1E50-4EFD-A99F-40E55565CD12}"/>
    <cellStyle name="桁区切り[0]_土地_土地 (2)" xfId="2" xr:uid="{00000000-0005-0000-0000-000002000000}"/>
    <cellStyle name="通貨 2" xfId="13" xr:uid="{E418BC97-2963-48FB-A315-33F4538C057E}"/>
    <cellStyle name="標準" xfId="0" builtinId="0"/>
    <cellStyle name="標準 10" xfId="14" xr:uid="{5804B080-D8D8-47D4-AFF0-425DD85C382A}"/>
    <cellStyle name="標準 2" xfId="4" xr:uid="{00000000-0005-0000-0000-000004000000}"/>
    <cellStyle name="標準 2 2" xfId="15" xr:uid="{3FFFADF7-42C8-4ADC-8229-7301757CA540}"/>
    <cellStyle name="標準 3" xfId="16" xr:uid="{E7E2D6CF-D6E1-4E35-91EE-7F568D0980DD}"/>
    <cellStyle name="標準 4" xfId="17" xr:uid="{E60299A5-3E46-4733-AE8E-08712B7AB49B}"/>
    <cellStyle name="標準 5" xfId="6" xr:uid="{94170B21-4AA0-4D33-9F1A-F3D1A128F299}"/>
  </cellStyles>
  <dxfs count="0"/>
  <tableStyles count="0" defaultTableStyle="TableStyleMedium2" defaultPivotStyle="PivotStyleLight16"/>
  <colors>
    <mruColors>
      <color rgb="FF00FFFF"/>
      <color rgb="FF66FF99"/>
      <color rgb="FF99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7"/>
  <sheetViews>
    <sheetView workbookViewId="0">
      <selection activeCell="E16" sqref="E16"/>
    </sheetView>
  </sheetViews>
  <sheetFormatPr defaultRowHeight="13.5" x14ac:dyDescent="0.15"/>
  <cols>
    <col min="1" max="1" width="12.125" customWidth="1"/>
    <col min="2" max="22" width="11.25" customWidth="1"/>
    <col min="23" max="23" width="10.25" bestFit="1" customWidth="1"/>
    <col min="24" max="24" width="11.375" bestFit="1" customWidth="1"/>
    <col min="25" max="25" width="10.5" customWidth="1"/>
    <col min="26" max="26" width="11.375" bestFit="1" customWidth="1"/>
  </cols>
  <sheetData>
    <row r="3" spans="1:22" x14ac:dyDescent="0.15">
      <c r="A3" s="1"/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  <c r="N3" s="1" t="s">
        <v>186</v>
      </c>
      <c r="O3" s="1" t="s">
        <v>187</v>
      </c>
      <c r="P3" s="1" t="s">
        <v>188</v>
      </c>
      <c r="Q3" s="1" t="s">
        <v>189</v>
      </c>
      <c r="R3" s="1" t="s">
        <v>190</v>
      </c>
      <c r="S3" s="1" t="s">
        <v>191</v>
      </c>
      <c r="T3" s="1" t="s">
        <v>192</v>
      </c>
      <c r="U3" s="1" t="s">
        <v>193</v>
      </c>
      <c r="V3" s="12" t="s">
        <v>160</v>
      </c>
    </row>
    <row r="4" spans="1:22" x14ac:dyDescent="0.15">
      <c r="A4" s="1"/>
      <c r="B4" s="29">
        <v>1284300</v>
      </c>
      <c r="C4" s="29">
        <v>539000</v>
      </c>
      <c r="D4" s="29">
        <v>407000</v>
      </c>
      <c r="E4" s="29">
        <v>448600</v>
      </c>
      <c r="F4" s="29">
        <v>447400</v>
      </c>
      <c r="G4" s="29">
        <v>303000</v>
      </c>
      <c r="H4" s="29">
        <v>580500</v>
      </c>
      <c r="I4" s="29">
        <v>943700</v>
      </c>
      <c r="J4" s="29">
        <v>729700</v>
      </c>
      <c r="K4" s="29">
        <v>1239200</v>
      </c>
      <c r="L4" s="29">
        <v>567600</v>
      </c>
      <c r="M4" s="29">
        <v>432300</v>
      </c>
      <c r="N4" s="29">
        <v>426300</v>
      </c>
      <c r="O4" s="29">
        <v>435700</v>
      </c>
      <c r="P4" s="29">
        <v>617800</v>
      </c>
      <c r="Q4" s="29">
        <v>718500</v>
      </c>
      <c r="R4" s="29">
        <v>555900</v>
      </c>
      <c r="S4" s="29">
        <v>482300</v>
      </c>
      <c r="T4" s="29">
        <v>380700</v>
      </c>
      <c r="U4" s="29">
        <v>2339500</v>
      </c>
      <c r="V4" s="29">
        <f>SUM(B4:U4)</f>
        <v>13879000</v>
      </c>
    </row>
    <row r="5" spans="1:22" x14ac:dyDescent="0.15">
      <c r="A5" s="1" t="s">
        <v>161</v>
      </c>
      <c r="B5" s="28">
        <f>B$4/$V$4</f>
        <v>9.2535485265509046E-2</v>
      </c>
      <c r="C5" s="28">
        <f t="shared" ref="C5:U5" si="0">C$4/$V$4</f>
        <v>3.8835650983500253E-2</v>
      </c>
      <c r="D5" s="28">
        <f t="shared" si="0"/>
        <v>2.9324879314071618E-2</v>
      </c>
      <c r="E5" s="28">
        <f t="shared" si="0"/>
        <v>3.2322213415952157E-2</v>
      </c>
      <c r="F5" s="28">
        <f t="shared" si="0"/>
        <v>3.2235751855320988E-2</v>
      </c>
      <c r="G5" s="28">
        <f t="shared" si="0"/>
        <v>2.183154405937027E-2</v>
      </c>
      <c r="H5" s="28">
        <f t="shared" si="0"/>
        <v>4.1825779955328192E-2</v>
      </c>
      <c r="I5" s="28">
        <f t="shared" si="0"/>
        <v>6.7994812306362132E-2</v>
      </c>
      <c r="J5" s="28">
        <f t="shared" si="0"/>
        <v>5.257583399380359E-2</v>
      </c>
      <c r="K5" s="28">
        <f t="shared" si="0"/>
        <v>8.9285971611787598E-2</v>
      </c>
      <c r="L5" s="28">
        <f t="shared" si="0"/>
        <v>4.0896318178543126E-2</v>
      </c>
      <c r="M5" s="28">
        <f t="shared" si="0"/>
        <v>3.1147777217378773E-2</v>
      </c>
      <c r="N5" s="28">
        <f t="shared" si="0"/>
        <v>3.0715469414222926E-2</v>
      </c>
      <c r="O5" s="28">
        <f t="shared" si="0"/>
        <v>3.1392751639167084E-2</v>
      </c>
      <c r="P5" s="28">
        <f t="shared" si="0"/>
        <v>4.4513293464947042E-2</v>
      </c>
      <c r="Q5" s="28">
        <f t="shared" si="0"/>
        <v>5.1768859427912671E-2</v>
      </c>
      <c r="R5" s="28">
        <f t="shared" si="0"/>
        <v>4.0053317962389222E-2</v>
      </c>
      <c r="S5" s="28">
        <f t="shared" si="0"/>
        <v>3.4750342243677498E-2</v>
      </c>
      <c r="T5" s="28">
        <f t="shared" si="0"/>
        <v>2.742993011023849E-2</v>
      </c>
      <c r="U5" s="28">
        <f t="shared" si="0"/>
        <v>0.16856401758051734</v>
      </c>
      <c r="V5" s="20">
        <f>SUM(B5:U5)</f>
        <v>1</v>
      </c>
    </row>
    <row r="7" spans="1:22" x14ac:dyDescent="0.15">
      <c r="A7" t="s">
        <v>194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X98"/>
  <sheetViews>
    <sheetView topLeftCell="A70" zoomScale="85" zoomScaleNormal="85" workbookViewId="0">
      <pane xSplit="2" topLeftCell="C1" activePane="topRight" state="frozen"/>
      <selection pane="topRight" activeCell="V88" sqref="V88"/>
    </sheetView>
  </sheetViews>
  <sheetFormatPr defaultColWidth="8.875" defaultRowHeight="11.25" x14ac:dyDescent="0.15"/>
  <cols>
    <col min="1" max="1" width="23.625" style="3" customWidth="1"/>
    <col min="2" max="2" width="14.625" style="3" customWidth="1"/>
    <col min="3" max="24" width="10.625" style="3" customWidth="1"/>
    <col min="25" max="16384" width="8.875" style="3"/>
  </cols>
  <sheetData>
    <row r="2" spans="1:24" ht="21" x14ac:dyDescent="0.2">
      <c r="A2" s="2" t="s">
        <v>0</v>
      </c>
      <c r="B2" s="21" t="s">
        <v>158</v>
      </c>
      <c r="C2" s="13" t="str">
        <f>按分率!B3</f>
        <v>余市町</v>
      </c>
      <c r="D2" s="13" t="str">
        <f>按分率!C3</f>
        <v>仁木町</v>
      </c>
      <c r="E2" s="13" t="str">
        <f>按分率!D3</f>
        <v>赤井川村</v>
      </c>
      <c r="F2" s="13" t="str">
        <f>按分率!E3</f>
        <v>古平町</v>
      </c>
      <c r="G2" s="13" t="str">
        <f>按分率!F3</f>
        <v>積丹町</v>
      </c>
      <c r="H2" s="13" t="str">
        <f>按分率!G3</f>
        <v>神恵内村</v>
      </c>
      <c r="I2" s="13" t="str">
        <f>按分率!H3</f>
        <v>泊村</v>
      </c>
      <c r="J2" s="13" t="str">
        <f>按分率!I3</f>
        <v>岩内町</v>
      </c>
      <c r="K2" s="13" t="str">
        <f>按分率!J3</f>
        <v>共和町</v>
      </c>
      <c r="L2" s="13" t="str">
        <f>按分率!K3</f>
        <v>倶知安町</v>
      </c>
      <c r="M2" s="13" t="str">
        <f>按分率!L3</f>
        <v>京極町</v>
      </c>
      <c r="N2" s="13" t="str">
        <f>按分率!M3</f>
        <v>喜茂別町</v>
      </c>
      <c r="O2" s="13" t="str">
        <f>按分率!N3</f>
        <v>留寿都村</v>
      </c>
      <c r="P2" s="13" t="str">
        <f>按分率!O3</f>
        <v>真狩村</v>
      </c>
      <c r="Q2" s="13" t="str">
        <f>按分率!P3</f>
        <v>ニセコ町</v>
      </c>
      <c r="R2" s="13" t="str">
        <f>按分率!Q3</f>
        <v>蘭越町</v>
      </c>
      <c r="S2" s="13" t="str">
        <f>按分率!R3</f>
        <v>黒松内町</v>
      </c>
      <c r="T2" s="13" t="str">
        <f>按分率!S3</f>
        <v>寿都町</v>
      </c>
      <c r="U2" s="13" t="str">
        <f>按分率!T3</f>
        <v>島牧村</v>
      </c>
      <c r="V2" s="13" t="str">
        <f>按分率!U3</f>
        <v>小樽市</v>
      </c>
      <c r="W2" s="39" t="s">
        <v>159</v>
      </c>
      <c r="X2" s="39" t="s">
        <v>162</v>
      </c>
    </row>
    <row r="3" spans="1:24" ht="12.75" thickBot="1" x14ac:dyDescent="0.2">
      <c r="B3" s="18" t="s">
        <v>1</v>
      </c>
      <c r="C3" s="14">
        <f>按分率!B5</f>
        <v>9.2535485265509046E-2</v>
      </c>
      <c r="D3" s="14">
        <f>按分率!C5</f>
        <v>3.8835650983500253E-2</v>
      </c>
      <c r="E3" s="14">
        <f>按分率!D5</f>
        <v>2.9324879314071618E-2</v>
      </c>
      <c r="F3" s="14">
        <f>按分率!E5</f>
        <v>3.2322213415952157E-2</v>
      </c>
      <c r="G3" s="14">
        <f>按分率!F5</f>
        <v>3.2235751855320988E-2</v>
      </c>
      <c r="H3" s="14">
        <f>按分率!G5</f>
        <v>2.183154405937027E-2</v>
      </c>
      <c r="I3" s="14">
        <f>按分率!H5</f>
        <v>4.1825779955328192E-2</v>
      </c>
      <c r="J3" s="14">
        <f>按分率!I5</f>
        <v>6.7994812306362132E-2</v>
      </c>
      <c r="K3" s="14">
        <f>按分率!J5</f>
        <v>5.257583399380359E-2</v>
      </c>
      <c r="L3" s="14">
        <f>按分率!K5</f>
        <v>8.9285971611787598E-2</v>
      </c>
      <c r="M3" s="14">
        <f>按分率!L5</f>
        <v>4.0896318178543126E-2</v>
      </c>
      <c r="N3" s="14">
        <f>按分率!M5</f>
        <v>3.1147777217378773E-2</v>
      </c>
      <c r="O3" s="14">
        <f>按分率!N5</f>
        <v>3.0715469414222926E-2</v>
      </c>
      <c r="P3" s="14">
        <f>按分率!O5</f>
        <v>3.1392751639167084E-2</v>
      </c>
      <c r="Q3" s="14">
        <f>按分率!P5</f>
        <v>4.4513293464947042E-2</v>
      </c>
      <c r="R3" s="14">
        <f>按分率!Q5</f>
        <v>5.1768859427912671E-2</v>
      </c>
      <c r="S3" s="14">
        <f>按分率!R5</f>
        <v>4.0053317962389222E-2</v>
      </c>
      <c r="T3" s="14">
        <f>按分率!S5</f>
        <v>3.4750342243677498E-2</v>
      </c>
      <c r="U3" s="14">
        <f>按分率!T5</f>
        <v>2.742993011023849E-2</v>
      </c>
      <c r="V3" s="14">
        <f>按分率!U5</f>
        <v>0.16856401758051734</v>
      </c>
      <c r="W3" s="40"/>
      <c r="X3" s="40"/>
    </row>
    <row r="4" spans="1:24" ht="12" x14ac:dyDescent="0.15">
      <c r="A4" s="15" t="s">
        <v>60</v>
      </c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2.75" x14ac:dyDescent="0.15">
      <c r="A5" s="16" t="s">
        <v>61</v>
      </c>
      <c r="B5" s="22">
        <v>0</v>
      </c>
      <c r="C5" s="19">
        <f>ROUNDDOWN($B5*C$3,0)</f>
        <v>0</v>
      </c>
      <c r="D5" s="19">
        <f t="shared" ref="D5:V20" si="0">ROUNDDOWN($B5*D$3,0)</f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 t="shared" si="0"/>
        <v>0</v>
      </c>
      <c r="K5" s="19">
        <f t="shared" si="0"/>
        <v>0</v>
      </c>
      <c r="L5" s="19">
        <f t="shared" si="0"/>
        <v>0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19">
        <f t="shared" si="0"/>
        <v>0</v>
      </c>
      <c r="U5" s="19">
        <f t="shared" si="0"/>
        <v>0</v>
      </c>
      <c r="V5" s="19">
        <f t="shared" si="0"/>
        <v>0</v>
      </c>
      <c r="W5" s="10">
        <f t="shared" ref="W5:W36" si="1">SUM(C5:V5)</f>
        <v>0</v>
      </c>
      <c r="X5" s="10">
        <f t="shared" ref="X5:X36" si="2">W5-B5</f>
        <v>0</v>
      </c>
    </row>
    <row r="6" spans="1:24" ht="12" x14ac:dyDescent="0.15">
      <c r="A6" s="16" t="s">
        <v>62</v>
      </c>
      <c r="B6" s="30">
        <v>0</v>
      </c>
      <c r="C6" s="32">
        <f>ROUNDDOWN($B6*C$3,0)</f>
        <v>0</v>
      </c>
      <c r="D6" s="32">
        <f t="shared" si="0"/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  <c r="S6" s="32">
        <f t="shared" si="0"/>
        <v>0</v>
      </c>
      <c r="T6" s="32">
        <f t="shared" si="0"/>
        <v>0</v>
      </c>
      <c r="U6" s="32">
        <f t="shared" si="0"/>
        <v>0</v>
      </c>
      <c r="V6" s="32">
        <f t="shared" si="0"/>
        <v>0</v>
      </c>
      <c r="W6" s="33">
        <f t="shared" si="1"/>
        <v>0</v>
      </c>
      <c r="X6" s="33">
        <f t="shared" si="2"/>
        <v>0</v>
      </c>
    </row>
    <row r="7" spans="1:24" ht="12" x14ac:dyDescent="0.15">
      <c r="A7" s="16" t="s">
        <v>63</v>
      </c>
      <c r="B7" s="30">
        <v>0</v>
      </c>
      <c r="C7" s="32">
        <f>ROUNDDOWN($B7*C$3,0)</f>
        <v>0</v>
      </c>
      <c r="D7" s="32">
        <f t="shared" si="0"/>
        <v>0</v>
      </c>
      <c r="E7" s="32">
        <f t="shared" si="0"/>
        <v>0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2">
        <f t="shared" si="0"/>
        <v>0</v>
      </c>
      <c r="R7" s="32">
        <f t="shared" si="0"/>
        <v>0</v>
      </c>
      <c r="S7" s="32">
        <f t="shared" si="0"/>
        <v>0</v>
      </c>
      <c r="T7" s="32">
        <f t="shared" si="0"/>
        <v>0</v>
      </c>
      <c r="U7" s="32">
        <f t="shared" si="0"/>
        <v>0</v>
      </c>
      <c r="V7" s="32">
        <f t="shared" si="0"/>
        <v>0</v>
      </c>
      <c r="W7" s="33">
        <f t="shared" si="1"/>
        <v>0</v>
      </c>
      <c r="X7" s="33">
        <f t="shared" si="2"/>
        <v>0</v>
      </c>
    </row>
    <row r="8" spans="1:24" ht="12" x14ac:dyDescent="0.15">
      <c r="A8" s="16" t="s">
        <v>64</v>
      </c>
      <c r="B8" s="30">
        <v>0</v>
      </c>
      <c r="C8" s="32">
        <f>ROUNDDOWN($B8*C$3,0)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2">
        <f t="shared" si="0"/>
        <v>0</v>
      </c>
      <c r="P8" s="32">
        <f t="shared" si="0"/>
        <v>0</v>
      </c>
      <c r="Q8" s="32">
        <f t="shared" si="0"/>
        <v>0</v>
      </c>
      <c r="R8" s="32">
        <f t="shared" si="0"/>
        <v>0</v>
      </c>
      <c r="S8" s="32">
        <f t="shared" si="0"/>
        <v>0</v>
      </c>
      <c r="T8" s="32">
        <f t="shared" si="0"/>
        <v>0</v>
      </c>
      <c r="U8" s="32">
        <f t="shared" si="0"/>
        <v>0</v>
      </c>
      <c r="V8" s="32">
        <f t="shared" si="0"/>
        <v>0</v>
      </c>
      <c r="W8" s="33">
        <f t="shared" si="1"/>
        <v>0</v>
      </c>
      <c r="X8" s="33">
        <f t="shared" si="2"/>
        <v>0</v>
      </c>
    </row>
    <row r="9" spans="1:24" ht="12" x14ac:dyDescent="0.15">
      <c r="A9" s="16" t="s">
        <v>65</v>
      </c>
      <c r="B9" s="30">
        <v>0</v>
      </c>
      <c r="C9" s="32">
        <f t="shared" ref="C9:R69" si="3">ROUNDDOWN($B9*C$3,0)</f>
        <v>0</v>
      </c>
      <c r="D9" s="32">
        <f t="shared" si="3"/>
        <v>0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32">
        <f t="shared" si="3"/>
        <v>0</v>
      </c>
      <c r="P9" s="32">
        <f t="shared" si="3"/>
        <v>0</v>
      </c>
      <c r="Q9" s="32">
        <f t="shared" si="3"/>
        <v>0</v>
      </c>
      <c r="R9" s="32">
        <f t="shared" si="3"/>
        <v>0</v>
      </c>
      <c r="S9" s="32">
        <f t="shared" si="0"/>
        <v>0</v>
      </c>
      <c r="T9" s="32">
        <f t="shared" si="0"/>
        <v>0</v>
      </c>
      <c r="U9" s="32">
        <f t="shared" si="0"/>
        <v>0</v>
      </c>
      <c r="V9" s="32">
        <f t="shared" si="0"/>
        <v>0</v>
      </c>
      <c r="W9" s="33">
        <f t="shared" si="1"/>
        <v>0</v>
      </c>
      <c r="X9" s="33">
        <f t="shared" si="2"/>
        <v>0</v>
      </c>
    </row>
    <row r="10" spans="1:24" ht="12" x14ac:dyDescent="0.15">
      <c r="A10" s="16" t="s">
        <v>66</v>
      </c>
      <c r="B10" s="30">
        <v>0</v>
      </c>
      <c r="C10" s="32">
        <f>ROUNDDOWN($B10*C$3,0)</f>
        <v>0</v>
      </c>
      <c r="D10" s="32">
        <f t="shared" si="3"/>
        <v>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32">
        <f t="shared" si="3"/>
        <v>0</v>
      </c>
      <c r="P10" s="32">
        <f t="shared" si="3"/>
        <v>0</v>
      </c>
      <c r="Q10" s="32">
        <f t="shared" si="3"/>
        <v>0</v>
      </c>
      <c r="R10" s="32">
        <f t="shared" si="3"/>
        <v>0</v>
      </c>
      <c r="S10" s="32">
        <f t="shared" si="0"/>
        <v>0</v>
      </c>
      <c r="T10" s="32">
        <f t="shared" si="0"/>
        <v>0</v>
      </c>
      <c r="U10" s="32">
        <f t="shared" si="0"/>
        <v>0</v>
      </c>
      <c r="V10" s="32">
        <f t="shared" si="0"/>
        <v>0</v>
      </c>
      <c r="W10" s="33">
        <f t="shared" si="1"/>
        <v>0</v>
      </c>
      <c r="X10" s="33">
        <f t="shared" si="2"/>
        <v>0</v>
      </c>
    </row>
    <row r="11" spans="1:24" ht="12" x14ac:dyDescent="0.15">
      <c r="A11" s="16" t="s">
        <v>67</v>
      </c>
      <c r="B11" s="30">
        <v>0</v>
      </c>
      <c r="C11" s="32">
        <f>ROUNDDOWN($B11*C$3,0)</f>
        <v>0</v>
      </c>
      <c r="D11" s="32">
        <f t="shared" si="3"/>
        <v>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32">
        <f t="shared" si="3"/>
        <v>0</v>
      </c>
      <c r="P11" s="32">
        <f t="shared" si="3"/>
        <v>0</v>
      </c>
      <c r="Q11" s="32">
        <f t="shared" si="3"/>
        <v>0</v>
      </c>
      <c r="R11" s="32">
        <f t="shared" si="3"/>
        <v>0</v>
      </c>
      <c r="S11" s="32">
        <f t="shared" si="0"/>
        <v>0</v>
      </c>
      <c r="T11" s="32">
        <f t="shared" si="0"/>
        <v>0</v>
      </c>
      <c r="U11" s="32">
        <f t="shared" si="0"/>
        <v>0</v>
      </c>
      <c r="V11" s="32">
        <f t="shared" si="0"/>
        <v>0</v>
      </c>
      <c r="W11" s="33">
        <f t="shared" si="1"/>
        <v>0</v>
      </c>
      <c r="X11" s="33">
        <f t="shared" si="2"/>
        <v>0</v>
      </c>
    </row>
    <row r="12" spans="1:24" ht="12" x14ac:dyDescent="0.15">
      <c r="A12" s="16" t="s">
        <v>68</v>
      </c>
      <c r="B12" s="30">
        <v>0</v>
      </c>
      <c r="C12" s="32">
        <f>ROUNDDOWN($B12*C$3,0)</f>
        <v>0</v>
      </c>
      <c r="D12" s="32">
        <f t="shared" si="3"/>
        <v>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32">
        <f t="shared" si="3"/>
        <v>0</v>
      </c>
      <c r="P12" s="32">
        <f t="shared" si="3"/>
        <v>0</v>
      </c>
      <c r="Q12" s="32">
        <f t="shared" si="3"/>
        <v>0</v>
      </c>
      <c r="R12" s="32">
        <f t="shared" si="3"/>
        <v>0</v>
      </c>
      <c r="S12" s="32">
        <f t="shared" si="0"/>
        <v>0</v>
      </c>
      <c r="T12" s="32">
        <f t="shared" si="0"/>
        <v>0</v>
      </c>
      <c r="U12" s="32">
        <f t="shared" si="0"/>
        <v>0</v>
      </c>
      <c r="V12" s="32">
        <f t="shared" si="0"/>
        <v>0</v>
      </c>
      <c r="W12" s="33">
        <f t="shared" si="1"/>
        <v>0</v>
      </c>
      <c r="X12" s="33">
        <f t="shared" si="2"/>
        <v>0</v>
      </c>
    </row>
    <row r="13" spans="1:24" ht="12" x14ac:dyDescent="0.15">
      <c r="A13" s="16" t="s">
        <v>69</v>
      </c>
      <c r="B13" s="30">
        <v>0</v>
      </c>
      <c r="C13" s="32">
        <f>ROUNDDOWN($B13*C$3,0)</f>
        <v>0</v>
      </c>
      <c r="D13" s="32">
        <f t="shared" si="3"/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32">
        <f t="shared" si="3"/>
        <v>0</v>
      </c>
      <c r="P13" s="32">
        <f t="shared" si="3"/>
        <v>0</v>
      </c>
      <c r="Q13" s="32">
        <f t="shared" si="3"/>
        <v>0</v>
      </c>
      <c r="R13" s="32">
        <f t="shared" si="3"/>
        <v>0</v>
      </c>
      <c r="S13" s="32">
        <f t="shared" si="0"/>
        <v>0</v>
      </c>
      <c r="T13" s="32">
        <f t="shared" si="0"/>
        <v>0</v>
      </c>
      <c r="U13" s="32">
        <f t="shared" si="0"/>
        <v>0</v>
      </c>
      <c r="V13" s="32">
        <f t="shared" si="0"/>
        <v>0</v>
      </c>
      <c r="W13" s="33">
        <f t="shared" si="1"/>
        <v>0</v>
      </c>
      <c r="X13" s="33">
        <f t="shared" si="2"/>
        <v>0</v>
      </c>
    </row>
    <row r="14" spans="1:24" ht="12" x14ac:dyDescent="0.15">
      <c r="A14" s="16" t="s">
        <v>70</v>
      </c>
      <c r="B14" s="30">
        <v>0</v>
      </c>
      <c r="C14" s="32">
        <f>ROUNDDOWN($B14*C$3,0)</f>
        <v>0</v>
      </c>
      <c r="D14" s="32">
        <f t="shared" si="3"/>
        <v>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32">
        <f t="shared" si="3"/>
        <v>0</v>
      </c>
      <c r="P14" s="32">
        <f t="shared" si="3"/>
        <v>0</v>
      </c>
      <c r="Q14" s="32">
        <f t="shared" si="3"/>
        <v>0</v>
      </c>
      <c r="R14" s="32">
        <f t="shared" si="3"/>
        <v>0</v>
      </c>
      <c r="S14" s="32">
        <f t="shared" si="0"/>
        <v>0</v>
      </c>
      <c r="T14" s="32">
        <f t="shared" si="0"/>
        <v>0</v>
      </c>
      <c r="U14" s="32">
        <f t="shared" si="0"/>
        <v>0</v>
      </c>
      <c r="V14" s="32">
        <f t="shared" si="0"/>
        <v>0</v>
      </c>
      <c r="W14" s="33">
        <f t="shared" si="1"/>
        <v>0</v>
      </c>
      <c r="X14" s="33">
        <f t="shared" si="2"/>
        <v>0</v>
      </c>
    </row>
    <row r="15" spans="1:24" ht="12" x14ac:dyDescent="0.15">
      <c r="A15" s="16" t="s">
        <v>71</v>
      </c>
      <c r="B15" s="30">
        <v>0</v>
      </c>
      <c r="C15" s="32">
        <f t="shared" si="3"/>
        <v>0</v>
      </c>
      <c r="D15" s="32">
        <f t="shared" si="0"/>
        <v>0</v>
      </c>
      <c r="E15" s="32">
        <f t="shared" si="0"/>
        <v>0</v>
      </c>
      <c r="F15" s="32">
        <f t="shared" si="0"/>
        <v>0</v>
      </c>
      <c r="G15" s="32">
        <f t="shared" si="0"/>
        <v>0</v>
      </c>
      <c r="H15" s="32">
        <f t="shared" si="0"/>
        <v>0</v>
      </c>
      <c r="I15" s="32">
        <f t="shared" si="0"/>
        <v>0</v>
      </c>
      <c r="J15" s="32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2">
        <f t="shared" si="0"/>
        <v>0</v>
      </c>
      <c r="T15" s="32">
        <f t="shared" si="0"/>
        <v>0</v>
      </c>
      <c r="U15" s="32">
        <f t="shared" si="0"/>
        <v>0</v>
      </c>
      <c r="V15" s="32">
        <f t="shared" si="0"/>
        <v>0</v>
      </c>
      <c r="W15" s="33">
        <f t="shared" si="1"/>
        <v>0</v>
      </c>
      <c r="X15" s="33">
        <f t="shared" si="2"/>
        <v>0</v>
      </c>
    </row>
    <row r="16" spans="1:24" ht="12" x14ac:dyDescent="0.15">
      <c r="A16" s="16" t="s">
        <v>72</v>
      </c>
      <c r="B16" s="30">
        <v>0</v>
      </c>
      <c r="C16" s="32">
        <f t="shared" si="3"/>
        <v>0</v>
      </c>
      <c r="D16" s="32">
        <f t="shared" si="0"/>
        <v>0</v>
      </c>
      <c r="E16" s="32">
        <f t="shared" si="0"/>
        <v>0</v>
      </c>
      <c r="F16" s="32">
        <f t="shared" si="0"/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32">
        <f t="shared" si="0"/>
        <v>0</v>
      </c>
      <c r="K16" s="32">
        <f t="shared" si="0"/>
        <v>0</v>
      </c>
      <c r="L16" s="32">
        <f t="shared" si="0"/>
        <v>0</v>
      </c>
      <c r="M16" s="32">
        <f t="shared" si="0"/>
        <v>0</v>
      </c>
      <c r="N16" s="32">
        <f t="shared" si="0"/>
        <v>0</v>
      </c>
      <c r="O16" s="32">
        <f t="shared" si="0"/>
        <v>0</v>
      </c>
      <c r="P16" s="32">
        <f t="shared" si="0"/>
        <v>0</v>
      </c>
      <c r="Q16" s="32">
        <f t="shared" si="0"/>
        <v>0</v>
      </c>
      <c r="R16" s="32">
        <f t="shared" si="0"/>
        <v>0</v>
      </c>
      <c r="S16" s="32">
        <f t="shared" si="0"/>
        <v>0</v>
      </c>
      <c r="T16" s="32">
        <f t="shared" si="0"/>
        <v>0</v>
      </c>
      <c r="U16" s="32">
        <f t="shared" si="0"/>
        <v>0</v>
      </c>
      <c r="V16" s="32">
        <f t="shared" si="0"/>
        <v>0</v>
      </c>
      <c r="W16" s="33">
        <f t="shared" si="1"/>
        <v>0</v>
      </c>
      <c r="X16" s="33">
        <f t="shared" si="2"/>
        <v>0</v>
      </c>
    </row>
    <row r="17" spans="1:24" ht="12" x14ac:dyDescent="0.15">
      <c r="A17" s="16" t="s">
        <v>73</v>
      </c>
      <c r="B17" s="30">
        <v>0</v>
      </c>
      <c r="C17" s="32">
        <f t="shared" si="3"/>
        <v>0</v>
      </c>
      <c r="D17" s="32">
        <f t="shared" si="0"/>
        <v>0</v>
      </c>
      <c r="E17" s="32">
        <f t="shared" si="0"/>
        <v>0</v>
      </c>
      <c r="F17" s="32">
        <f t="shared" si="0"/>
        <v>0</v>
      </c>
      <c r="G17" s="32">
        <f t="shared" si="0"/>
        <v>0</v>
      </c>
      <c r="H17" s="32">
        <f t="shared" si="0"/>
        <v>0</v>
      </c>
      <c r="I17" s="32">
        <f t="shared" si="0"/>
        <v>0</v>
      </c>
      <c r="J17" s="32">
        <f t="shared" si="0"/>
        <v>0</v>
      </c>
      <c r="K17" s="32">
        <f t="shared" si="0"/>
        <v>0</v>
      </c>
      <c r="L17" s="32">
        <f t="shared" si="0"/>
        <v>0</v>
      </c>
      <c r="M17" s="32">
        <f t="shared" si="0"/>
        <v>0</v>
      </c>
      <c r="N17" s="32">
        <f t="shared" si="0"/>
        <v>0</v>
      </c>
      <c r="O17" s="32">
        <f t="shared" si="0"/>
        <v>0</v>
      </c>
      <c r="P17" s="32">
        <f t="shared" si="0"/>
        <v>0</v>
      </c>
      <c r="Q17" s="32">
        <f t="shared" si="0"/>
        <v>0</v>
      </c>
      <c r="R17" s="32">
        <f t="shared" si="0"/>
        <v>0</v>
      </c>
      <c r="S17" s="32">
        <f t="shared" si="0"/>
        <v>0</v>
      </c>
      <c r="T17" s="32">
        <f t="shared" si="0"/>
        <v>0</v>
      </c>
      <c r="U17" s="32">
        <f t="shared" si="0"/>
        <v>0</v>
      </c>
      <c r="V17" s="32">
        <f t="shared" si="0"/>
        <v>0</v>
      </c>
      <c r="W17" s="33">
        <f t="shared" si="1"/>
        <v>0</v>
      </c>
      <c r="X17" s="33">
        <f t="shared" si="2"/>
        <v>0</v>
      </c>
    </row>
    <row r="18" spans="1:24" ht="12" x14ac:dyDescent="0.15">
      <c r="A18" s="16" t="s">
        <v>74</v>
      </c>
      <c r="B18" s="30">
        <v>0</v>
      </c>
      <c r="C18" s="32">
        <f t="shared" si="3"/>
        <v>0</v>
      </c>
      <c r="D18" s="32">
        <f t="shared" si="0"/>
        <v>0</v>
      </c>
      <c r="E18" s="32">
        <f t="shared" si="0"/>
        <v>0</v>
      </c>
      <c r="F18" s="32">
        <f t="shared" si="0"/>
        <v>0</v>
      </c>
      <c r="G18" s="32">
        <f t="shared" si="0"/>
        <v>0</v>
      </c>
      <c r="H18" s="32">
        <f t="shared" si="0"/>
        <v>0</v>
      </c>
      <c r="I18" s="32">
        <f t="shared" si="0"/>
        <v>0</v>
      </c>
      <c r="J18" s="32">
        <f t="shared" si="0"/>
        <v>0</v>
      </c>
      <c r="K18" s="32">
        <f t="shared" si="0"/>
        <v>0</v>
      </c>
      <c r="L18" s="32">
        <f t="shared" si="0"/>
        <v>0</v>
      </c>
      <c r="M18" s="32">
        <f t="shared" si="0"/>
        <v>0</v>
      </c>
      <c r="N18" s="32">
        <f t="shared" si="0"/>
        <v>0</v>
      </c>
      <c r="O18" s="32">
        <f t="shared" si="0"/>
        <v>0</v>
      </c>
      <c r="P18" s="32">
        <f t="shared" si="0"/>
        <v>0</v>
      </c>
      <c r="Q18" s="32">
        <f t="shared" si="0"/>
        <v>0</v>
      </c>
      <c r="R18" s="32">
        <f t="shared" si="0"/>
        <v>0</v>
      </c>
      <c r="S18" s="32">
        <f t="shared" si="0"/>
        <v>0</v>
      </c>
      <c r="T18" s="32">
        <f t="shared" si="0"/>
        <v>0</v>
      </c>
      <c r="U18" s="32">
        <f t="shared" si="0"/>
        <v>0</v>
      </c>
      <c r="V18" s="32">
        <f t="shared" si="0"/>
        <v>0</v>
      </c>
      <c r="W18" s="33">
        <f t="shared" si="1"/>
        <v>0</v>
      </c>
      <c r="X18" s="33">
        <f t="shared" si="2"/>
        <v>0</v>
      </c>
    </row>
    <row r="19" spans="1:24" ht="12" x14ac:dyDescent="0.15">
      <c r="A19" s="16" t="s">
        <v>75</v>
      </c>
      <c r="B19" s="30">
        <v>0</v>
      </c>
      <c r="C19" s="32">
        <f t="shared" si="3"/>
        <v>0</v>
      </c>
      <c r="D19" s="32">
        <f t="shared" si="0"/>
        <v>0</v>
      </c>
      <c r="E19" s="32">
        <f t="shared" si="0"/>
        <v>0</v>
      </c>
      <c r="F19" s="32">
        <f t="shared" si="0"/>
        <v>0</v>
      </c>
      <c r="G19" s="32">
        <f t="shared" si="0"/>
        <v>0</v>
      </c>
      <c r="H19" s="32">
        <f t="shared" si="0"/>
        <v>0</v>
      </c>
      <c r="I19" s="32">
        <f t="shared" si="0"/>
        <v>0</v>
      </c>
      <c r="J19" s="32">
        <f t="shared" si="0"/>
        <v>0</v>
      </c>
      <c r="K19" s="32">
        <f t="shared" si="0"/>
        <v>0</v>
      </c>
      <c r="L19" s="32">
        <f t="shared" si="0"/>
        <v>0</v>
      </c>
      <c r="M19" s="32">
        <f t="shared" si="0"/>
        <v>0</v>
      </c>
      <c r="N19" s="32">
        <f t="shared" si="0"/>
        <v>0</v>
      </c>
      <c r="O19" s="32">
        <f t="shared" si="0"/>
        <v>0</v>
      </c>
      <c r="P19" s="32">
        <f t="shared" si="0"/>
        <v>0</v>
      </c>
      <c r="Q19" s="32">
        <f t="shared" si="0"/>
        <v>0</v>
      </c>
      <c r="R19" s="32">
        <f t="shared" si="0"/>
        <v>0</v>
      </c>
      <c r="S19" s="32">
        <f t="shared" si="0"/>
        <v>0</v>
      </c>
      <c r="T19" s="32">
        <f t="shared" si="0"/>
        <v>0</v>
      </c>
      <c r="U19" s="32">
        <f t="shared" si="0"/>
        <v>0</v>
      </c>
      <c r="V19" s="32">
        <f t="shared" si="0"/>
        <v>0</v>
      </c>
      <c r="W19" s="33">
        <f t="shared" si="1"/>
        <v>0</v>
      </c>
      <c r="X19" s="33">
        <f t="shared" si="2"/>
        <v>0</v>
      </c>
    </row>
    <row r="20" spans="1:24" ht="12" x14ac:dyDescent="0.15">
      <c r="A20" s="16" t="s">
        <v>76</v>
      </c>
      <c r="B20" s="30">
        <v>0</v>
      </c>
      <c r="C20" s="32">
        <f t="shared" si="3"/>
        <v>0</v>
      </c>
      <c r="D20" s="32">
        <f t="shared" si="0"/>
        <v>0</v>
      </c>
      <c r="E20" s="32">
        <f t="shared" si="0"/>
        <v>0</v>
      </c>
      <c r="F20" s="32">
        <f t="shared" si="0"/>
        <v>0</v>
      </c>
      <c r="G20" s="32">
        <f t="shared" si="0"/>
        <v>0</v>
      </c>
      <c r="H20" s="32">
        <f t="shared" si="0"/>
        <v>0</v>
      </c>
      <c r="I20" s="32">
        <f t="shared" si="0"/>
        <v>0</v>
      </c>
      <c r="J20" s="32">
        <f t="shared" si="0"/>
        <v>0</v>
      </c>
      <c r="K20" s="32">
        <f t="shared" si="0"/>
        <v>0</v>
      </c>
      <c r="L20" s="32">
        <f t="shared" si="0"/>
        <v>0</v>
      </c>
      <c r="M20" s="32">
        <f t="shared" si="0"/>
        <v>0</v>
      </c>
      <c r="N20" s="32">
        <f t="shared" si="0"/>
        <v>0</v>
      </c>
      <c r="O20" s="32">
        <f t="shared" si="0"/>
        <v>0</v>
      </c>
      <c r="P20" s="32">
        <f t="shared" si="0"/>
        <v>0</v>
      </c>
      <c r="Q20" s="32">
        <f t="shared" si="0"/>
        <v>0</v>
      </c>
      <c r="R20" s="32">
        <f t="shared" si="0"/>
        <v>0</v>
      </c>
      <c r="S20" s="32">
        <f t="shared" si="0"/>
        <v>0</v>
      </c>
      <c r="T20" s="32">
        <f t="shared" si="0"/>
        <v>0</v>
      </c>
      <c r="U20" s="32">
        <f t="shared" si="0"/>
        <v>0</v>
      </c>
      <c r="V20" s="32">
        <f t="shared" si="0"/>
        <v>0</v>
      </c>
      <c r="W20" s="33">
        <f t="shared" si="1"/>
        <v>0</v>
      </c>
      <c r="X20" s="33">
        <f t="shared" si="2"/>
        <v>0</v>
      </c>
    </row>
    <row r="21" spans="1:24" ht="12" x14ac:dyDescent="0.15">
      <c r="A21" s="16" t="s">
        <v>77</v>
      </c>
      <c r="B21" s="30">
        <v>0</v>
      </c>
      <c r="C21" s="32">
        <f t="shared" si="3"/>
        <v>0</v>
      </c>
      <c r="D21" s="32">
        <f t="shared" ref="D21:V34" si="4">ROUNDDOWN($B21*D$3,0)</f>
        <v>0</v>
      </c>
      <c r="E21" s="32">
        <f t="shared" si="4"/>
        <v>0</v>
      </c>
      <c r="F21" s="32">
        <f t="shared" si="4"/>
        <v>0</v>
      </c>
      <c r="G21" s="32">
        <f t="shared" si="4"/>
        <v>0</v>
      </c>
      <c r="H21" s="32">
        <f t="shared" si="4"/>
        <v>0</v>
      </c>
      <c r="I21" s="32">
        <f t="shared" si="4"/>
        <v>0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32">
        <f t="shared" si="4"/>
        <v>0</v>
      </c>
      <c r="O21" s="32">
        <f t="shared" si="4"/>
        <v>0</v>
      </c>
      <c r="P21" s="32">
        <f t="shared" si="4"/>
        <v>0</v>
      </c>
      <c r="Q21" s="32">
        <f t="shared" si="4"/>
        <v>0</v>
      </c>
      <c r="R21" s="32">
        <f t="shared" si="4"/>
        <v>0</v>
      </c>
      <c r="S21" s="32">
        <f t="shared" si="4"/>
        <v>0</v>
      </c>
      <c r="T21" s="32">
        <f t="shared" si="4"/>
        <v>0</v>
      </c>
      <c r="U21" s="32">
        <f t="shared" si="4"/>
        <v>0</v>
      </c>
      <c r="V21" s="32">
        <f t="shared" si="4"/>
        <v>0</v>
      </c>
      <c r="W21" s="33">
        <f t="shared" si="1"/>
        <v>0</v>
      </c>
      <c r="X21" s="33">
        <f t="shared" si="2"/>
        <v>0</v>
      </c>
    </row>
    <row r="22" spans="1:24" ht="12" x14ac:dyDescent="0.15">
      <c r="A22" s="16" t="s">
        <v>78</v>
      </c>
      <c r="B22" s="30">
        <v>0</v>
      </c>
      <c r="C22" s="32">
        <f t="shared" si="3"/>
        <v>0</v>
      </c>
      <c r="D22" s="32">
        <f t="shared" si="4"/>
        <v>0</v>
      </c>
      <c r="E22" s="32">
        <f t="shared" si="4"/>
        <v>0</v>
      </c>
      <c r="F22" s="32">
        <f t="shared" si="4"/>
        <v>0</v>
      </c>
      <c r="G22" s="32">
        <f t="shared" si="4"/>
        <v>0</v>
      </c>
      <c r="H22" s="32">
        <f t="shared" si="4"/>
        <v>0</v>
      </c>
      <c r="I22" s="32">
        <f t="shared" si="4"/>
        <v>0</v>
      </c>
      <c r="J22" s="32">
        <f t="shared" si="4"/>
        <v>0</v>
      </c>
      <c r="K22" s="32">
        <f t="shared" si="4"/>
        <v>0</v>
      </c>
      <c r="L22" s="32">
        <f t="shared" si="4"/>
        <v>0</v>
      </c>
      <c r="M22" s="32">
        <f t="shared" si="4"/>
        <v>0</v>
      </c>
      <c r="N22" s="32">
        <f t="shared" si="4"/>
        <v>0</v>
      </c>
      <c r="O22" s="32">
        <f t="shared" si="4"/>
        <v>0</v>
      </c>
      <c r="P22" s="32">
        <f t="shared" si="4"/>
        <v>0</v>
      </c>
      <c r="Q22" s="32">
        <f t="shared" si="4"/>
        <v>0</v>
      </c>
      <c r="R22" s="32">
        <f t="shared" si="4"/>
        <v>0</v>
      </c>
      <c r="S22" s="32">
        <f t="shared" si="4"/>
        <v>0</v>
      </c>
      <c r="T22" s="32">
        <f t="shared" si="4"/>
        <v>0</v>
      </c>
      <c r="U22" s="32">
        <f t="shared" si="4"/>
        <v>0</v>
      </c>
      <c r="V22" s="32">
        <f t="shared" si="4"/>
        <v>0</v>
      </c>
      <c r="W22" s="33">
        <f t="shared" si="1"/>
        <v>0</v>
      </c>
      <c r="X22" s="33">
        <f t="shared" si="2"/>
        <v>0</v>
      </c>
    </row>
    <row r="23" spans="1:24" ht="12" x14ac:dyDescent="0.15">
      <c r="A23" s="16" t="s">
        <v>79</v>
      </c>
      <c r="B23" s="30">
        <v>0</v>
      </c>
      <c r="C23" s="32">
        <f t="shared" si="3"/>
        <v>0</v>
      </c>
      <c r="D23" s="32">
        <f t="shared" si="4"/>
        <v>0</v>
      </c>
      <c r="E23" s="32">
        <f t="shared" si="4"/>
        <v>0</v>
      </c>
      <c r="F23" s="32">
        <f t="shared" si="4"/>
        <v>0</v>
      </c>
      <c r="G23" s="32">
        <f t="shared" si="4"/>
        <v>0</v>
      </c>
      <c r="H23" s="32">
        <f t="shared" si="4"/>
        <v>0</v>
      </c>
      <c r="I23" s="32">
        <f t="shared" si="4"/>
        <v>0</v>
      </c>
      <c r="J23" s="32">
        <f t="shared" si="4"/>
        <v>0</v>
      </c>
      <c r="K23" s="32">
        <f t="shared" si="4"/>
        <v>0</v>
      </c>
      <c r="L23" s="32">
        <f t="shared" si="4"/>
        <v>0</v>
      </c>
      <c r="M23" s="32">
        <f t="shared" si="4"/>
        <v>0</v>
      </c>
      <c r="N23" s="32">
        <f t="shared" si="4"/>
        <v>0</v>
      </c>
      <c r="O23" s="32">
        <f t="shared" si="4"/>
        <v>0</v>
      </c>
      <c r="P23" s="32">
        <f t="shared" si="4"/>
        <v>0</v>
      </c>
      <c r="Q23" s="32">
        <f t="shared" si="4"/>
        <v>0</v>
      </c>
      <c r="R23" s="32">
        <f t="shared" si="4"/>
        <v>0</v>
      </c>
      <c r="S23" s="32">
        <f t="shared" si="4"/>
        <v>0</v>
      </c>
      <c r="T23" s="32">
        <f t="shared" si="4"/>
        <v>0</v>
      </c>
      <c r="U23" s="32">
        <f t="shared" si="4"/>
        <v>0</v>
      </c>
      <c r="V23" s="32">
        <f t="shared" si="4"/>
        <v>0</v>
      </c>
      <c r="W23" s="33">
        <f t="shared" si="1"/>
        <v>0</v>
      </c>
      <c r="X23" s="33">
        <f t="shared" si="2"/>
        <v>0</v>
      </c>
    </row>
    <row r="24" spans="1:24" ht="12" x14ac:dyDescent="0.15">
      <c r="A24" s="16" t="s">
        <v>64</v>
      </c>
      <c r="B24" s="30">
        <v>0</v>
      </c>
      <c r="C24" s="32">
        <f t="shared" si="3"/>
        <v>0</v>
      </c>
      <c r="D24" s="32">
        <f t="shared" si="4"/>
        <v>0</v>
      </c>
      <c r="E24" s="32">
        <f t="shared" si="4"/>
        <v>0</v>
      </c>
      <c r="F24" s="32">
        <f t="shared" si="4"/>
        <v>0</v>
      </c>
      <c r="G24" s="32">
        <f t="shared" si="4"/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>
        <f t="shared" si="4"/>
        <v>0</v>
      </c>
      <c r="L24" s="32">
        <f t="shared" si="4"/>
        <v>0</v>
      </c>
      <c r="M24" s="32">
        <f t="shared" si="4"/>
        <v>0</v>
      </c>
      <c r="N24" s="32">
        <f t="shared" si="4"/>
        <v>0</v>
      </c>
      <c r="O24" s="32">
        <f t="shared" si="4"/>
        <v>0</v>
      </c>
      <c r="P24" s="32">
        <f t="shared" si="4"/>
        <v>0</v>
      </c>
      <c r="Q24" s="32">
        <f t="shared" si="4"/>
        <v>0</v>
      </c>
      <c r="R24" s="32">
        <f t="shared" si="4"/>
        <v>0</v>
      </c>
      <c r="S24" s="32">
        <f t="shared" si="4"/>
        <v>0</v>
      </c>
      <c r="T24" s="32">
        <f t="shared" si="4"/>
        <v>0</v>
      </c>
      <c r="U24" s="32">
        <f t="shared" si="4"/>
        <v>0</v>
      </c>
      <c r="V24" s="32">
        <f t="shared" si="4"/>
        <v>0</v>
      </c>
      <c r="W24" s="33">
        <f t="shared" si="1"/>
        <v>0</v>
      </c>
      <c r="X24" s="33">
        <f t="shared" si="2"/>
        <v>0</v>
      </c>
    </row>
    <row r="25" spans="1:24" ht="12" x14ac:dyDescent="0.15">
      <c r="A25" s="16" t="s">
        <v>66</v>
      </c>
      <c r="B25" s="30">
        <v>0</v>
      </c>
      <c r="C25" s="32">
        <f t="shared" si="3"/>
        <v>0</v>
      </c>
      <c r="D25" s="32">
        <f t="shared" si="4"/>
        <v>0</v>
      </c>
      <c r="E25" s="32">
        <f t="shared" si="4"/>
        <v>0</v>
      </c>
      <c r="F25" s="32">
        <f t="shared" si="4"/>
        <v>0</v>
      </c>
      <c r="G25" s="32">
        <f t="shared" si="4"/>
        <v>0</v>
      </c>
      <c r="H25" s="32">
        <f t="shared" si="4"/>
        <v>0</v>
      </c>
      <c r="I25" s="32">
        <f t="shared" si="4"/>
        <v>0</v>
      </c>
      <c r="J25" s="32">
        <f t="shared" si="4"/>
        <v>0</v>
      </c>
      <c r="K25" s="32">
        <f t="shared" si="4"/>
        <v>0</v>
      </c>
      <c r="L25" s="32">
        <f t="shared" si="4"/>
        <v>0</v>
      </c>
      <c r="M25" s="32">
        <f t="shared" si="4"/>
        <v>0</v>
      </c>
      <c r="N25" s="32">
        <f t="shared" si="4"/>
        <v>0</v>
      </c>
      <c r="O25" s="32">
        <f t="shared" si="4"/>
        <v>0</v>
      </c>
      <c r="P25" s="32">
        <f t="shared" si="4"/>
        <v>0</v>
      </c>
      <c r="Q25" s="32">
        <f t="shared" si="4"/>
        <v>0</v>
      </c>
      <c r="R25" s="32">
        <f t="shared" si="4"/>
        <v>0</v>
      </c>
      <c r="S25" s="32">
        <f t="shared" si="4"/>
        <v>0</v>
      </c>
      <c r="T25" s="32">
        <f t="shared" si="4"/>
        <v>0</v>
      </c>
      <c r="U25" s="32">
        <f t="shared" si="4"/>
        <v>0</v>
      </c>
      <c r="V25" s="32">
        <f t="shared" si="4"/>
        <v>0</v>
      </c>
      <c r="W25" s="33">
        <f t="shared" si="1"/>
        <v>0</v>
      </c>
      <c r="X25" s="33">
        <f t="shared" si="2"/>
        <v>0</v>
      </c>
    </row>
    <row r="26" spans="1:24" ht="12" x14ac:dyDescent="0.15">
      <c r="A26" s="16" t="s">
        <v>67</v>
      </c>
      <c r="B26" s="30">
        <v>0</v>
      </c>
      <c r="C26" s="32">
        <f t="shared" si="3"/>
        <v>0</v>
      </c>
      <c r="D26" s="32">
        <f t="shared" si="4"/>
        <v>0</v>
      </c>
      <c r="E26" s="32">
        <f t="shared" si="4"/>
        <v>0</v>
      </c>
      <c r="F26" s="32">
        <f t="shared" si="4"/>
        <v>0</v>
      </c>
      <c r="G26" s="32">
        <f t="shared" si="4"/>
        <v>0</v>
      </c>
      <c r="H26" s="32">
        <f t="shared" si="4"/>
        <v>0</v>
      </c>
      <c r="I26" s="32">
        <f t="shared" si="4"/>
        <v>0</v>
      </c>
      <c r="J26" s="32">
        <f t="shared" si="4"/>
        <v>0</v>
      </c>
      <c r="K26" s="32">
        <f t="shared" si="4"/>
        <v>0</v>
      </c>
      <c r="L26" s="32">
        <f t="shared" si="4"/>
        <v>0</v>
      </c>
      <c r="M26" s="32">
        <f t="shared" si="4"/>
        <v>0</v>
      </c>
      <c r="N26" s="32">
        <f t="shared" si="4"/>
        <v>0</v>
      </c>
      <c r="O26" s="32">
        <f t="shared" si="4"/>
        <v>0</v>
      </c>
      <c r="P26" s="32">
        <f t="shared" si="4"/>
        <v>0</v>
      </c>
      <c r="Q26" s="32">
        <f t="shared" si="4"/>
        <v>0</v>
      </c>
      <c r="R26" s="32">
        <f t="shared" si="4"/>
        <v>0</v>
      </c>
      <c r="S26" s="32">
        <f t="shared" si="4"/>
        <v>0</v>
      </c>
      <c r="T26" s="32">
        <f t="shared" si="4"/>
        <v>0</v>
      </c>
      <c r="U26" s="32">
        <f t="shared" si="4"/>
        <v>0</v>
      </c>
      <c r="V26" s="32">
        <f t="shared" si="4"/>
        <v>0</v>
      </c>
      <c r="W26" s="33">
        <f t="shared" si="1"/>
        <v>0</v>
      </c>
      <c r="X26" s="33">
        <f t="shared" si="2"/>
        <v>0</v>
      </c>
    </row>
    <row r="27" spans="1:24" ht="12" x14ac:dyDescent="0.15">
      <c r="A27" s="16" t="s">
        <v>68</v>
      </c>
      <c r="B27" s="30">
        <v>0</v>
      </c>
      <c r="C27" s="32">
        <f t="shared" si="3"/>
        <v>0</v>
      </c>
      <c r="D27" s="32">
        <f t="shared" si="4"/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  <c r="L27" s="32">
        <f t="shared" si="4"/>
        <v>0</v>
      </c>
      <c r="M27" s="32">
        <f t="shared" si="4"/>
        <v>0</v>
      </c>
      <c r="N27" s="32">
        <f t="shared" si="4"/>
        <v>0</v>
      </c>
      <c r="O27" s="32">
        <f t="shared" si="4"/>
        <v>0</v>
      </c>
      <c r="P27" s="32">
        <f t="shared" si="4"/>
        <v>0</v>
      </c>
      <c r="Q27" s="32">
        <f t="shared" si="4"/>
        <v>0</v>
      </c>
      <c r="R27" s="32">
        <f t="shared" si="4"/>
        <v>0</v>
      </c>
      <c r="S27" s="32">
        <f t="shared" si="4"/>
        <v>0</v>
      </c>
      <c r="T27" s="32">
        <f t="shared" si="4"/>
        <v>0</v>
      </c>
      <c r="U27" s="32">
        <f t="shared" si="4"/>
        <v>0</v>
      </c>
      <c r="V27" s="32">
        <f t="shared" si="4"/>
        <v>0</v>
      </c>
      <c r="W27" s="33">
        <f t="shared" si="1"/>
        <v>0</v>
      </c>
      <c r="X27" s="33">
        <f t="shared" si="2"/>
        <v>0</v>
      </c>
    </row>
    <row r="28" spans="1:24" ht="12" x14ac:dyDescent="0.15">
      <c r="A28" s="16" t="s">
        <v>69</v>
      </c>
      <c r="B28" s="30">
        <v>0</v>
      </c>
      <c r="C28" s="32">
        <f t="shared" si="3"/>
        <v>0</v>
      </c>
      <c r="D28" s="32">
        <f t="shared" si="4"/>
        <v>0</v>
      </c>
      <c r="E28" s="32">
        <f t="shared" si="4"/>
        <v>0</v>
      </c>
      <c r="F28" s="32">
        <f t="shared" si="4"/>
        <v>0</v>
      </c>
      <c r="G28" s="32">
        <f t="shared" si="4"/>
        <v>0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>
        <f t="shared" si="4"/>
        <v>0</v>
      </c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2">
        <f t="shared" si="4"/>
        <v>0</v>
      </c>
      <c r="S28" s="32">
        <f t="shared" si="4"/>
        <v>0</v>
      </c>
      <c r="T28" s="32">
        <f t="shared" si="4"/>
        <v>0</v>
      </c>
      <c r="U28" s="32">
        <f t="shared" si="4"/>
        <v>0</v>
      </c>
      <c r="V28" s="32">
        <f t="shared" si="4"/>
        <v>0</v>
      </c>
      <c r="W28" s="33">
        <f t="shared" si="1"/>
        <v>0</v>
      </c>
      <c r="X28" s="33">
        <f t="shared" si="2"/>
        <v>0</v>
      </c>
    </row>
    <row r="29" spans="1:24" ht="12" x14ac:dyDescent="0.15">
      <c r="A29" s="16" t="s">
        <v>76</v>
      </c>
      <c r="B29" s="30">
        <v>0</v>
      </c>
      <c r="C29" s="32">
        <f t="shared" si="3"/>
        <v>0</v>
      </c>
      <c r="D29" s="32">
        <f t="shared" si="4"/>
        <v>0</v>
      </c>
      <c r="E29" s="32">
        <f t="shared" si="4"/>
        <v>0</v>
      </c>
      <c r="F29" s="32">
        <f t="shared" si="4"/>
        <v>0</v>
      </c>
      <c r="G29" s="32">
        <f t="shared" si="4"/>
        <v>0</v>
      </c>
      <c r="H29" s="32">
        <f t="shared" si="4"/>
        <v>0</v>
      </c>
      <c r="I29" s="32">
        <f t="shared" si="4"/>
        <v>0</v>
      </c>
      <c r="J29" s="32">
        <f t="shared" si="4"/>
        <v>0</v>
      </c>
      <c r="K29" s="32">
        <f t="shared" si="4"/>
        <v>0</v>
      </c>
      <c r="L29" s="32">
        <f t="shared" si="4"/>
        <v>0</v>
      </c>
      <c r="M29" s="32">
        <f t="shared" si="4"/>
        <v>0</v>
      </c>
      <c r="N29" s="32">
        <f t="shared" si="4"/>
        <v>0</v>
      </c>
      <c r="O29" s="32">
        <f t="shared" si="4"/>
        <v>0</v>
      </c>
      <c r="P29" s="32">
        <f t="shared" si="4"/>
        <v>0</v>
      </c>
      <c r="Q29" s="32">
        <f t="shared" si="4"/>
        <v>0</v>
      </c>
      <c r="R29" s="32">
        <f t="shared" si="4"/>
        <v>0</v>
      </c>
      <c r="S29" s="32">
        <f t="shared" si="4"/>
        <v>0</v>
      </c>
      <c r="T29" s="32">
        <f t="shared" si="4"/>
        <v>0</v>
      </c>
      <c r="U29" s="32">
        <f t="shared" si="4"/>
        <v>0</v>
      </c>
      <c r="V29" s="32">
        <f t="shared" si="4"/>
        <v>0</v>
      </c>
      <c r="W29" s="33">
        <f t="shared" si="1"/>
        <v>0</v>
      </c>
      <c r="X29" s="33">
        <f t="shared" si="2"/>
        <v>0</v>
      </c>
    </row>
    <row r="30" spans="1:24" ht="12" x14ac:dyDescent="0.15">
      <c r="A30" s="16" t="s">
        <v>77</v>
      </c>
      <c r="B30" s="30">
        <v>0</v>
      </c>
      <c r="C30" s="32">
        <f t="shared" si="3"/>
        <v>0</v>
      </c>
      <c r="D30" s="32">
        <f t="shared" si="4"/>
        <v>0</v>
      </c>
      <c r="E30" s="32">
        <f t="shared" si="4"/>
        <v>0</v>
      </c>
      <c r="F30" s="32">
        <f t="shared" si="4"/>
        <v>0</v>
      </c>
      <c r="G30" s="32">
        <f t="shared" si="4"/>
        <v>0</v>
      </c>
      <c r="H30" s="32">
        <f t="shared" si="4"/>
        <v>0</v>
      </c>
      <c r="I30" s="32">
        <f t="shared" si="4"/>
        <v>0</v>
      </c>
      <c r="J30" s="32">
        <f t="shared" si="4"/>
        <v>0</v>
      </c>
      <c r="K30" s="32">
        <f t="shared" si="4"/>
        <v>0</v>
      </c>
      <c r="L30" s="32">
        <f t="shared" si="4"/>
        <v>0</v>
      </c>
      <c r="M30" s="32">
        <f t="shared" si="4"/>
        <v>0</v>
      </c>
      <c r="N30" s="32">
        <f t="shared" si="4"/>
        <v>0</v>
      </c>
      <c r="O30" s="32">
        <f t="shared" si="4"/>
        <v>0</v>
      </c>
      <c r="P30" s="32">
        <f t="shared" si="4"/>
        <v>0</v>
      </c>
      <c r="Q30" s="32">
        <f t="shared" si="4"/>
        <v>0</v>
      </c>
      <c r="R30" s="32">
        <f t="shared" si="4"/>
        <v>0</v>
      </c>
      <c r="S30" s="32">
        <f t="shared" si="4"/>
        <v>0</v>
      </c>
      <c r="T30" s="32">
        <f t="shared" si="4"/>
        <v>0</v>
      </c>
      <c r="U30" s="32">
        <f t="shared" si="4"/>
        <v>0</v>
      </c>
      <c r="V30" s="32">
        <f t="shared" si="4"/>
        <v>0</v>
      </c>
      <c r="W30" s="33">
        <f t="shared" si="1"/>
        <v>0</v>
      </c>
      <c r="X30" s="33">
        <f t="shared" si="2"/>
        <v>0</v>
      </c>
    </row>
    <row r="31" spans="1:24" ht="12" x14ac:dyDescent="0.15">
      <c r="A31" s="16" t="s">
        <v>78</v>
      </c>
      <c r="B31" s="30">
        <v>0</v>
      </c>
      <c r="C31" s="32">
        <f t="shared" si="3"/>
        <v>0</v>
      </c>
      <c r="D31" s="32">
        <f t="shared" si="4"/>
        <v>0</v>
      </c>
      <c r="E31" s="32">
        <f t="shared" si="4"/>
        <v>0</v>
      </c>
      <c r="F31" s="32">
        <f t="shared" si="4"/>
        <v>0</v>
      </c>
      <c r="G31" s="32">
        <f t="shared" si="4"/>
        <v>0</v>
      </c>
      <c r="H31" s="32">
        <f t="shared" si="4"/>
        <v>0</v>
      </c>
      <c r="I31" s="32">
        <f t="shared" si="4"/>
        <v>0</v>
      </c>
      <c r="J31" s="32">
        <f t="shared" si="4"/>
        <v>0</v>
      </c>
      <c r="K31" s="32">
        <f t="shared" si="4"/>
        <v>0</v>
      </c>
      <c r="L31" s="32">
        <f t="shared" si="4"/>
        <v>0</v>
      </c>
      <c r="M31" s="32">
        <f t="shared" si="4"/>
        <v>0</v>
      </c>
      <c r="N31" s="32">
        <f t="shared" si="4"/>
        <v>0</v>
      </c>
      <c r="O31" s="32">
        <f t="shared" si="4"/>
        <v>0</v>
      </c>
      <c r="P31" s="32">
        <f t="shared" si="4"/>
        <v>0</v>
      </c>
      <c r="Q31" s="32">
        <f t="shared" si="4"/>
        <v>0</v>
      </c>
      <c r="R31" s="32">
        <f t="shared" si="4"/>
        <v>0</v>
      </c>
      <c r="S31" s="32">
        <f t="shared" si="4"/>
        <v>0</v>
      </c>
      <c r="T31" s="32">
        <f t="shared" si="4"/>
        <v>0</v>
      </c>
      <c r="U31" s="32">
        <f t="shared" si="4"/>
        <v>0</v>
      </c>
      <c r="V31" s="32">
        <f t="shared" si="4"/>
        <v>0</v>
      </c>
      <c r="W31" s="33">
        <f t="shared" si="1"/>
        <v>0</v>
      </c>
      <c r="X31" s="33">
        <f t="shared" si="2"/>
        <v>0</v>
      </c>
    </row>
    <row r="32" spans="1:24" ht="12" x14ac:dyDescent="0.15">
      <c r="A32" s="16" t="s">
        <v>80</v>
      </c>
      <c r="B32" s="30">
        <v>0</v>
      </c>
      <c r="C32" s="32">
        <f>ROUNDDOWN($B32*C$3,0)</f>
        <v>0</v>
      </c>
      <c r="D32" s="32">
        <f t="shared" si="4"/>
        <v>0</v>
      </c>
      <c r="E32" s="32">
        <f t="shared" si="4"/>
        <v>0</v>
      </c>
      <c r="F32" s="32">
        <f t="shared" si="4"/>
        <v>0</v>
      </c>
      <c r="G32" s="32">
        <f t="shared" si="4"/>
        <v>0</v>
      </c>
      <c r="H32" s="32">
        <f t="shared" si="4"/>
        <v>0</v>
      </c>
      <c r="I32" s="32">
        <f t="shared" si="4"/>
        <v>0</v>
      </c>
      <c r="J32" s="32">
        <f t="shared" si="4"/>
        <v>0</v>
      </c>
      <c r="K32" s="32">
        <f t="shared" si="4"/>
        <v>0</v>
      </c>
      <c r="L32" s="32">
        <f t="shared" si="4"/>
        <v>0</v>
      </c>
      <c r="M32" s="32">
        <f t="shared" si="4"/>
        <v>0</v>
      </c>
      <c r="N32" s="32">
        <f t="shared" si="4"/>
        <v>0</v>
      </c>
      <c r="O32" s="32">
        <f t="shared" si="4"/>
        <v>0</v>
      </c>
      <c r="P32" s="32">
        <f t="shared" si="4"/>
        <v>0</v>
      </c>
      <c r="Q32" s="32">
        <f t="shared" si="4"/>
        <v>0</v>
      </c>
      <c r="R32" s="32">
        <f t="shared" si="4"/>
        <v>0</v>
      </c>
      <c r="S32" s="32">
        <f t="shared" si="4"/>
        <v>0</v>
      </c>
      <c r="T32" s="32">
        <f t="shared" si="4"/>
        <v>0</v>
      </c>
      <c r="U32" s="32">
        <f t="shared" si="4"/>
        <v>0</v>
      </c>
      <c r="V32" s="32">
        <f t="shared" si="4"/>
        <v>0</v>
      </c>
      <c r="W32" s="33">
        <f t="shared" si="1"/>
        <v>0</v>
      </c>
      <c r="X32" s="33">
        <f t="shared" si="2"/>
        <v>0</v>
      </c>
    </row>
    <row r="33" spans="1:24" ht="12" x14ac:dyDescent="0.15">
      <c r="A33" s="16" t="s">
        <v>81</v>
      </c>
      <c r="B33" s="30">
        <v>0</v>
      </c>
      <c r="C33" s="32">
        <f>ROUNDDOWN($B33*C$3,0)</f>
        <v>0</v>
      </c>
      <c r="D33" s="32">
        <f t="shared" si="4"/>
        <v>0</v>
      </c>
      <c r="E33" s="32">
        <f t="shared" si="4"/>
        <v>0</v>
      </c>
      <c r="F33" s="32">
        <f t="shared" si="4"/>
        <v>0</v>
      </c>
      <c r="G33" s="32">
        <f t="shared" si="4"/>
        <v>0</v>
      </c>
      <c r="H33" s="32">
        <f t="shared" si="4"/>
        <v>0</v>
      </c>
      <c r="I33" s="32">
        <f t="shared" si="4"/>
        <v>0</v>
      </c>
      <c r="J33" s="32">
        <f t="shared" si="4"/>
        <v>0</v>
      </c>
      <c r="K33" s="32">
        <f t="shared" si="4"/>
        <v>0</v>
      </c>
      <c r="L33" s="32">
        <f t="shared" si="4"/>
        <v>0</v>
      </c>
      <c r="M33" s="32">
        <f t="shared" si="4"/>
        <v>0</v>
      </c>
      <c r="N33" s="32">
        <f t="shared" si="4"/>
        <v>0</v>
      </c>
      <c r="O33" s="32">
        <f t="shared" si="4"/>
        <v>0</v>
      </c>
      <c r="P33" s="32">
        <f t="shared" si="4"/>
        <v>0</v>
      </c>
      <c r="Q33" s="32">
        <f t="shared" si="4"/>
        <v>0</v>
      </c>
      <c r="R33" s="32">
        <f t="shared" si="4"/>
        <v>0</v>
      </c>
      <c r="S33" s="32">
        <f t="shared" si="4"/>
        <v>0</v>
      </c>
      <c r="T33" s="32">
        <f t="shared" si="4"/>
        <v>0</v>
      </c>
      <c r="U33" s="32">
        <f t="shared" si="4"/>
        <v>0</v>
      </c>
      <c r="V33" s="32">
        <f t="shared" si="4"/>
        <v>0</v>
      </c>
      <c r="W33" s="33">
        <f t="shared" si="1"/>
        <v>0</v>
      </c>
      <c r="X33" s="33">
        <f t="shared" si="2"/>
        <v>0</v>
      </c>
    </row>
    <row r="34" spans="1:24" ht="12" x14ac:dyDescent="0.15">
      <c r="A34" s="16" t="s">
        <v>82</v>
      </c>
      <c r="B34" s="30">
        <v>0</v>
      </c>
      <c r="C34" s="32">
        <f>ROUNDDOWN($B34*C$3,0)</f>
        <v>0</v>
      </c>
      <c r="D34" s="32">
        <f t="shared" si="4"/>
        <v>0</v>
      </c>
      <c r="E34" s="32">
        <f t="shared" si="4"/>
        <v>0</v>
      </c>
      <c r="F34" s="32">
        <f t="shared" si="4"/>
        <v>0</v>
      </c>
      <c r="G34" s="32">
        <f t="shared" si="4"/>
        <v>0</v>
      </c>
      <c r="H34" s="32">
        <f t="shared" si="4"/>
        <v>0</v>
      </c>
      <c r="I34" s="32">
        <f t="shared" si="4"/>
        <v>0</v>
      </c>
      <c r="J34" s="32">
        <f t="shared" si="4"/>
        <v>0</v>
      </c>
      <c r="K34" s="32">
        <f t="shared" si="4"/>
        <v>0</v>
      </c>
      <c r="L34" s="32">
        <f t="shared" ref="L34:V34" si="5">ROUNDDOWN($B34*L$3,0)</f>
        <v>0</v>
      </c>
      <c r="M34" s="32">
        <f t="shared" si="5"/>
        <v>0</v>
      </c>
      <c r="N34" s="32">
        <f t="shared" si="5"/>
        <v>0</v>
      </c>
      <c r="O34" s="32">
        <f t="shared" si="5"/>
        <v>0</v>
      </c>
      <c r="P34" s="32">
        <f t="shared" si="5"/>
        <v>0</v>
      </c>
      <c r="Q34" s="32">
        <f t="shared" si="5"/>
        <v>0</v>
      </c>
      <c r="R34" s="32">
        <f t="shared" si="5"/>
        <v>0</v>
      </c>
      <c r="S34" s="32">
        <f t="shared" si="5"/>
        <v>0</v>
      </c>
      <c r="T34" s="32">
        <f t="shared" si="5"/>
        <v>0</v>
      </c>
      <c r="U34" s="32">
        <f t="shared" si="5"/>
        <v>0</v>
      </c>
      <c r="V34" s="32">
        <f t="shared" si="5"/>
        <v>0</v>
      </c>
      <c r="W34" s="33">
        <f t="shared" si="1"/>
        <v>0</v>
      </c>
      <c r="X34" s="33">
        <f t="shared" si="2"/>
        <v>0</v>
      </c>
    </row>
    <row r="35" spans="1:24" ht="12" x14ac:dyDescent="0.15">
      <c r="A35" s="16" t="s">
        <v>83</v>
      </c>
      <c r="B35" s="30">
        <v>0</v>
      </c>
      <c r="C35" s="32">
        <f t="shared" si="3"/>
        <v>0</v>
      </c>
      <c r="D35" s="32">
        <f t="shared" ref="D35:V48" si="6">ROUNDDOWN($B35*D$3,0)</f>
        <v>0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6"/>
        <v>0</v>
      </c>
      <c r="O35" s="32">
        <f t="shared" si="6"/>
        <v>0</v>
      </c>
      <c r="P35" s="32">
        <f t="shared" si="6"/>
        <v>0</v>
      </c>
      <c r="Q35" s="32">
        <f t="shared" si="6"/>
        <v>0</v>
      </c>
      <c r="R35" s="32">
        <f t="shared" si="6"/>
        <v>0</v>
      </c>
      <c r="S35" s="32">
        <f t="shared" si="6"/>
        <v>0</v>
      </c>
      <c r="T35" s="32">
        <f t="shared" si="6"/>
        <v>0</v>
      </c>
      <c r="U35" s="32">
        <f t="shared" si="6"/>
        <v>0</v>
      </c>
      <c r="V35" s="32">
        <f t="shared" si="6"/>
        <v>0</v>
      </c>
      <c r="W35" s="33">
        <f t="shared" si="1"/>
        <v>0</v>
      </c>
      <c r="X35" s="33">
        <f t="shared" si="2"/>
        <v>0</v>
      </c>
    </row>
    <row r="36" spans="1:24" ht="12" x14ac:dyDescent="0.15">
      <c r="A36" s="16" t="s">
        <v>84</v>
      </c>
      <c r="B36" s="30">
        <v>0</v>
      </c>
      <c r="C36" s="32">
        <f t="shared" si="3"/>
        <v>0</v>
      </c>
      <c r="D36" s="32">
        <f t="shared" si="6"/>
        <v>0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 t="shared" si="6"/>
        <v>0</v>
      </c>
      <c r="O36" s="32">
        <f t="shared" si="6"/>
        <v>0</v>
      </c>
      <c r="P36" s="32">
        <f t="shared" si="6"/>
        <v>0</v>
      </c>
      <c r="Q36" s="32">
        <f t="shared" si="6"/>
        <v>0</v>
      </c>
      <c r="R36" s="32">
        <f t="shared" si="6"/>
        <v>0</v>
      </c>
      <c r="S36" s="32">
        <f t="shared" si="6"/>
        <v>0</v>
      </c>
      <c r="T36" s="32">
        <f t="shared" si="6"/>
        <v>0</v>
      </c>
      <c r="U36" s="32">
        <f t="shared" si="6"/>
        <v>0</v>
      </c>
      <c r="V36" s="32">
        <f t="shared" si="6"/>
        <v>0</v>
      </c>
      <c r="W36" s="33">
        <f t="shared" si="1"/>
        <v>0</v>
      </c>
      <c r="X36" s="33">
        <f t="shared" si="2"/>
        <v>0</v>
      </c>
    </row>
    <row r="37" spans="1:24" ht="12" x14ac:dyDescent="0.15">
      <c r="A37" s="16" t="s">
        <v>85</v>
      </c>
      <c r="B37" s="30">
        <v>0</v>
      </c>
      <c r="C37" s="32">
        <f t="shared" si="3"/>
        <v>0</v>
      </c>
      <c r="D37" s="32">
        <f t="shared" si="6"/>
        <v>0</v>
      </c>
      <c r="E37" s="32">
        <f t="shared" si="6"/>
        <v>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 t="shared" si="6"/>
        <v>0</v>
      </c>
      <c r="O37" s="32">
        <f t="shared" si="6"/>
        <v>0</v>
      </c>
      <c r="P37" s="32">
        <f t="shared" si="6"/>
        <v>0</v>
      </c>
      <c r="Q37" s="32">
        <f t="shared" si="6"/>
        <v>0</v>
      </c>
      <c r="R37" s="32">
        <f t="shared" si="6"/>
        <v>0</v>
      </c>
      <c r="S37" s="32">
        <f t="shared" si="6"/>
        <v>0</v>
      </c>
      <c r="T37" s="32">
        <f t="shared" si="6"/>
        <v>0</v>
      </c>
      <c r="U37" s="32">
        <f t="shared" si="6"/>
        <v>0</v>
      </c>
      <c r="V37" s="32">
        <f t="shared" si="6"/>
        <v>0</v>
      </c>
      <c r="W37" s="33">
        <f t="shared" ref="W37:W63" si="7">SUM(C37:V37)</f>
        <v>0</v>
      </c>
      <c r="X37" s="33">
        <f t="shared" ref="X37:X63" si="8">W37-B37</f>
        <v>0</v>
      </c>
    </row>
    <row r="38" spans="1:24" ht="12" x14ac:dyDescent="0.15">
      <c r="A38" s="16" t="s">
        <v>86</v>
      </c>
      <c r="B38" s="30">
        <v>0</v>
      </c>
      <c r="C38" s="32">
        <f t="shared" si="3"/>
        <v>0</v>
      </c>
      <c r="D38" s="32">
        <f t="shared" si="6"/>
        <v>0</v>
      </c>
      <c r="E38" s="32">
        <f t="shared" si="6"/>
        <v>0</v>
      </c>
      <c r="F38" s="32">
        <f t="shared" si="6"/>
        <v>0</v>
      </c>
      <c r="G38" s="32">
        <f t="shared" si="6"/>
        <v>0</v>
      </c>
      <c r="H38" s="32">
        <f t="shared" si="6"/>
        <v>0</v>
      </c>
      <c r="I38" s="32">
        <f t="shared" si="6"/>
        <v>0</v>
      </c>
      <c r="J38" s="32">
        <f t="shared" si="6"/>
        <v>0</v>
      </c>
      <c r="K38" s="32">
        <f t="shared" si="6"/>
        <v>0</v>
      </c>
      <c r="L38" s="32">
        <f t="shared" si="6"/>
        <v>0</v>
      </c>
      <c r="M38" s="32">
        <f t="shared" si="6"/>
        <v>0</v>
      </c>
      <c r="N38" s="32">
        <f t="shared" si="6"/>
        <v>0</v>
      </c>
      <c r="O38" s="32">
        <f t="shared" si="6"/>
        <v>0</v>
      </c>
      <c r="P38" s="32">
        <f t="shared" si="6"/>
        <v>0</v>
      </c>
      <c r="Q38" s="32">
        <f t="shared" si="6"/>
        <v>0</v>
      </c>
      <c r="R38" s="32">
        <f t="shared" si="6"/>
        <v>0</v>
      </c>
      <c r="S38" s="32">
        <f t="shared" si="6"/>
        <v>0</v>
      </c>
      <c r="T38" s="32">
        <f t="shared" si="6"/>
        <v>0</v>
      </c>
      <c r="U38" s="32">
        <f t="shared" si="6"/>
        <v>0</v>
      </c>
      <c r="V38" s="32">
        <f t="shared" si="6"/>
        <v>0</v>
      </c>
      <c r="W38" s="33">
        <f t="shared" si="7"/>
        <v>0</v>
      </c>
      <c r="X38" s="33">
        <f t="shared" si="8"/>
        <v>0</v>
      </c>
    </row>
    <row r="39" spans="1:24" ht="12" x14ac:dyDescent="0.15">
      <c r="A39" s="16" t="s">
        <v>87</v>
      </c>
      <c r="B39" s="30">
        <v>0</v>
      </c>
      <c r="C39" s="32">
        <f t="shared" si="3"/>
        <v>0</v>
      </c>
      <c r="D39" s="32">
        <f t="shared" si="6"/>
        <v>0</v>
      </c>
      <c r="E39" s="32">
        <f t="shared" si="6"/>
        <v>0</v>
      </c>
      <c r="F39" s="32">
        <f t="shared" si="6"/>
        <v>0</v>
      </c>
      <c r="G39" s="32">
        <f t="shared" si="6"/>
        <v>0</v>
      </c>
      <c r="H39" s="32">
        <f t="shared" si="6"/>
        <v>0</v>
      </c>
      <c r="I39" s="32">
        <f t="shared" si="6"/>
        <v>0</v>
      </c>
      <c r="J39" s="32">
        <f t="shared" si="6"/>
        <v>0</v>
      </c>
      <c r="K39" s="32">
        <f t="shared" si="6"/>
        <v>0</v>
      </c>
      <c r="L39" s="32">
        <f t="shared" si="6"/>
        <v>0</v>
      </c>
      <c r="M39" s="32">
        <f t="shared" si="6"/>
        <v>0</v>
      </c>
      <c r="N39" s="32">
        <f t="shared" si="6"/>
        <v>0</v>
      </c>
      <c r="O39" s="32">
        <f t="shared" si="6"/>
        <v>0</v>
      </c>
      <c r="P39" s="32">
        <f t="shared" si="6"/>
        <v>0</v>
      </c>
      <c r="Q39" s="32">
        <f t="shared" si="6"/>
        <v>0</v>
      </c>
      <c r="R39" s="32">
        <f t="shared" si="6"/>
        <v>0</v>
      </c>
      <c r="S39" s="32">
        <f t="shared" si="6"/>
        <v>0</v>
      </c>
      <c r="T39" s="32">
        <f t="shared" si="6"/>
        <v>0</v>
      </c>
      <c r="U39" s="32">
        <f t="shared" si="6"/>
        <v>0</v>
      </c>
      <c r="V39" s="32">
        <f t="shared" si="6"/>
        <v>0</v>
      </c>
      <c r="W39" s="33">
        <f t="shared" si="7"/>
        <v>0</v>
      </c>
      <c r="X39" s="33">
        <f t="shared" si="8"/>
        <v>0</v>
      </c>
    </row>
    <row r="40" spans="1:24" ht="12" x14ac:dyDescent="0.15">
      <c r="A40" s="16" t="s">
        <v>88</v>
      </c>
      <c r="B40" s="30">
        <v>0</v>
      </c>
      <c r="C40" s="32">
        <f t="shared" si="3"/>
        <v>0</v>
      </c>
      <c r="D40" s="32">
        <f t="shared" si="6"/>
        <v>0</v>
      </c>
      <c r="E40" s="32">
        <f t="shared" si="6"/>
        <v>0</v>
      </c>
      <c r="F40" s="32">
        <f t="shared" si="6"/>
        <v>0</v>
      </c>
      <c r="G40" s="32">
        <f t="shared" si="6"/>
        <v>0</v>
      </c>
      <c r="H40" s="32">
        <f t="shared" si="6"/>
        <v>0</v>
      </c>
      <c r="I40" s="32">
        <f t="shared" si="6"/>
        <v>0</v>
      </c>
      <c r="J40" s="32">
        <f t="shared" si="6"/>
        <v>0</v>
      </c>
      <c r="K40" s="32">
        <f t="shared" si="6"/>
        <v>0</v>
      </c>
      <c r="L40" s="32">
        <f t="shared" si="6"/>
        <v>0</v>
      </c>
      <c r="M40" s="32">
        <f t="shared" si="6"/>
        <v>0</v>
      </c>
      <c r="N40" s="32">
        <f t="shared" si="6"/>
        <v>0</v>
      </c>
      <c r="O40" s="32">
        <f t="shared" si="6"/>
        <v>0</v>
      </c>
      <c r="P40" s="32">
        <f t="shared" si="6"/>
        <v>0</v>
      </c>
      <c r="Q40" s="32">
        <f t="shared" si="6"/>
        <v>0</v>
      </c>
      <c r="R40" s="32">
        <f t="shared" si="6"/>
        <v>0</v>
      </c>
      <c r="S40" s="32">
        <f t="shared" si="6"/>
        <v>0</v>
      </c>
      <c r="T40" s="32">
        <f t="shared" si="6"/>
        <v>0</v>
      </c>
      <c r="U40" s="32">
        <f t="shared" si="6"/>
        <v>0</v>
      </c>
      <c r="V40" s="32">
        <f t="shared" si="6"/>
        <v>0</v>
      </c>
      <c r="W40" s="33">
        <f t="shared" si="7"/>
        <v>0</v>
      </c>
      <c r="X40" s="33">
        <f t="shared" si="8"/>
        <v>0</v>
      </c>
    </row>
    <row r="41" spans="1:24" ht="12" x14ac:dyDescent="0.15">
      <c r="A41" s="16" t="s">
        <v>76</v>
      </c>
      <c r="B41" s="30">
        <v>0</v>
      </c>
      <c r="C41" s="32">
        <f t="shared" si="3"/>
        <v>0</v>
      </c>
      <c r="D41" s="32">
        <f t="shared" si="6"/>
        <v>0</v>
      </c>
      <c r="E41" s="32">
        <f t="shared" si="6"/>
        <v>0</v>
      </c>
      <c r="F41" s="32">
        <f t="shared" si="6"/>
        <v>0</v>
      </c>
      <c r="G41" s="32">
        <f t="shared" si="6"/>
        <v>0</v>
      </c>
      <c r="H41" s="32">
        <f t="shared" si="6"/>
        <v>0</v>
      </c>
      <c r="I41" s="32">
        <f t="shared" si="6"/>
        <v>0</v>
      </c>
      <c r="J41" s="32">
        <f t="shared" si="6"/>
        <v>0</v>
      </c>
      <c r="K41" s="32">
        <f t="shared" si="6"/>
        <v>0</v>
      </c>
      <c r="L41" s="32">
        <f t="shared" si="6"/>
        <v>0</v>
      </c>
      <c r="M41" s="32">
        <f t="shared" si="6"/>
        <v>0</v>
      </c>
      <c r="N41" s="32">
        <f t="shared" si="6"/>
        <v>0</v>
      </c>
      <c r="O41" s="32">
        <f t="shared" si="6"/>
        <v>0</v>
      </c>
      <c r="P41" s="32">
        <f t="shared" si="6"/>
        <v>0</v>
      </c>
      <c r="Q41" s="32">
        <f t="shared" si="6"/>
        <v>0</v>
      </c>
      <c r="R41" s="32">
        <f t="shared" si="6"/>
        <v>0</v>
      </c>
      <c r="S41" s="32">
        <f t="shared" si="6"/>
        <v>0</v>
      </c>
      <c r="T41" s="32">
        <f t="shared" si="6"/>
        <v>0</v>
      </c>
      <c r="U41" s="32">
        <f t="shared" si="6"/>
        <v>0</v>
      </c>
      <c r="V41" s="32">
        <f t="shared" si="6"/>
        <v>0</v>
      </c>
      <c r="W41" s="33">
        <f t="shared" si="7"/>
        <v>0</v>
      </c>
      <c r="X41" s="33">
        <f t="shared" si="8"/>
        <v>0</v>
      </c>
    </row>
    <row r="42" spans="1:24" ht="12" x14ac:dyDescent="0.15">
      <c r="A42" s="16" t="s">
        <v>89</v>
      </c>
      <c r="B42" s="30">
        <v>0</v>
      </c>
      <c r="C42" s="32">
        <f t="shared" si="3"/>
        <v>0</v>
      </c>
      <c r="D42" s="32">
        <f t="shared" si="6"/>
        <v>0</v>
      </c>
      <c r="E42" s="32">
        <f t="shared" si="6"/>
        <v>0</v>
      </c>
      <c r="F42" s="32">
        <f t="shared" si="6"/>
        <v>0</v>
      </c>
      <c r="G42" s="32">
        <f t="shared" si="6"/>
        <v>0</v>
      </c>
      <c r="H42" s="32">
        <f t="shared" si="6"/>
        <v>0</v>
      </c>
      <c r="I42" s="32">
        <f t="shared" si="6"/>
        <v>0</v>
      </c>
      <c r="J42" s="32">
        <f t="shared" si="6"/>
        <v>0</v>
      </c>
      <c r="K42" s="32">
        <f t="shared" si="6"/>
        <v>0</v>
      </c>
      <c r="L42" s="32">
        <f t="shared" si="6"/>
        <v>0</v>
      </c>
      <c r="M42" s="32">
        <f t="shared" si="6"/>
        <v>0</v>
      </c>
      <c r="N42" s="32">
        <f t="shared" si="6"/>
        <v>0</v>
      </c>
      <c r="O42" s="32">
        <f t="shared" si="6"/>
        <v>0</v>
      </c>
      <c r="P42" s="32">
        <f t="shared" si="6"/>
        <v>0</v>
      </c>
      <c r="Q42" s="32">
        <f t="shared" si="6"/>
        <v>0</v>
      </c>
      <c r="R42" s="32">
        <f t="shared" si="6"/>
        <v>0</v>
      </c>
      <c r="S42" s="32">
        <f t="shared" si="6"/>
        <v>0</v>
      </c>
      <c r="T42" s="32">
        <f t="shared" si="6"/>
        <v>0</v>
      </c>
      <c r="U42" s="32">
        <f t="shared" si="6"/>
        <v>0</v>
      </c>
      <c r="V42" s="32">
        <f t="shared" si="6"/>
        <v>0</v>
      </c>
      <c r="W42" s="33">
        <f t="shared" si="7"/>
        <v>0</v>
      </c>
      <c r="X42" s="33">
        <f t="shared" si="8"/>
        <v>0</v>
      </c>
    </row>
    <row r="43" spans="1:24" ht="12" x14ac:dyDescent="0.15">
      <c r="A43" s="16" t="s">
        <v>90</v>
      </c>
      <c r="B43" s="30">
        <v>0</v>
      </c>
      <c r="C43" s="32">
        <f t="shared" si="3"/>
        <v>0</v>
      </c>
      <c r="D43" s="32">
        <f t="shared" si="6"/>
        <v>0</v>
      </c>
      <c r="E43" s="32">
        <f t="shared" si="6"/>
        <v>0</v>
      </c>
      <c r="F43" s="32">
        <f t="shared" si="6"/>
        <v>0</v>
      </c>
      <c r="G43" s="32">
        <f t="shared" si="6"/>
        <v>0</v>
      </c>
      <c r="H43" s="32">
        <f t="shared" si="6"/>
        <v>0</v>
      </c>
      <c r="I43" s="32">
        <f t="shared" si="6"/>
        <v>0</v>
      </c>
      <c r="J43" s="32">
        <f t="shared" si="6"/>
        <v>0</v>
      </c>
      <c r="K43" s="32">
        <f t="shared" si="6"/>
        <v>0</v>
      </c>
      <c r="L43" s="32">
        <f t="shared" si="6"/>
        <v>0</v>
      </c>
      <c r="M43" s="32">
        <f t="shared" si="6"/>
        <v>0</v>
      </c>
      <c r="N43" s="32">
        <f t="shared" si="6"/>
        <v>0</v>
      </c>
      <c r="O43" s="32">
        <f t="shared" si="6"/>
        <v>0</v>
      </c>
      <c r="P43" s="32">
        <f t="shared" si="6"/>
        <v>0</v>
      </c>
      <c r="Q43" s="32">
        <f t="shared" si="6"/>
        <v>0</v>
      </c>
      <c r="R43" s="32">
        <f t="shared" si="6"/>
        <v>0</v>
      </c>
      <c r="S43" s="32">
        <f t="shared" si="6"/>
        <v>0</v>
      </c>
      <c r="T43" s="32">
        <f t="shared" si="6"/>
        <v>0</v>
      </c>
      <c r="U43" s="32">
        <f t="shared" si="6"/>
        <v>0</v>
      </c>
      <c r="V43" s="32">
        <f t="shared" si="6"/>
        <v>0</v>
      </c>
      <c r="W43" s="33">
        <f t="shared" si="7"/>
        <v>0</v>
      </c>
      <c r="X43" s="33">
        <f t="shared" si="8"/>
        <v>0</v>
      </c>
    </row>
    <row r="44" spans="1:24" ht="12" x14ac:dyDescent="0.15">
      <c r="A44" s="16" t="s">
        <v>91</v>
      </c>
      <c r="B44" s="30">
        <v>0</v>
      </c>
      <c r="C44" s="32">
        <f t="shared" si="3"/>
        <v>0</v>
      </c>
      <c r="D44" s="32">
        <f t="shared" si="6"/>
        <v>0</v>
      </c>
      <c r="E44" s="32">
        <f t="shared" si="6"/>
        <v>0</v>
      </c>
      <c r="F44" s="32">
        <f t="shared" si="6"/>
        <v>0</v>
      </c>
      <c r="G44" s="32">
        <f t="shared" si="6"/>
        <v>0</v>
      </c>
      <c r="H44" s="32">
        <f t="shared" si="6"/>
        <v>0</v>
      </c>
      <c r="I44" s="32">
        <f t="shared" si="6"/>
        <v>0</v>
      </c>
      <c r="J44" s="32">
        <f t="shared" si="6"/>
        <v>0</v>
      </c>
      <c r="K44" s="32">
        <f t="shared" si="6"/>
        <v>0</v>
      </c>
      <c r="L44" s="32">
        <f t="shared" si="6"/>
        <v>0</v>
      </c>
      <c r="M44" s="32">
        <f t="shared" si="6"/>
        <v>0</v>
      </c>
      <c r="N44" s="32">
        <f t="shared" si="6"/>
        <v>0</v>
      </c>
      <c r="O44" s="32">
        <f t="shared" si="6"/>
        <v>0</v>
      </c>
      <c r="P44" s="32">
        <f t="shared" si="6"/>
        <v>0</v>
      </c>
      <c r="Q44" s="32">
        <f t="shared" si="6"/>
        <v>0</v>
      </c>
      <c r="R44" s="32">
        <f t="shared" si="6"/>
        <v>0</v>
      </c>
      <c r="S44" s="32">
        <f t="shared" si="6"/>
        <v>0</v>
      </c>
      <c r="T44" s="32">
        <f t="shared" si="6"/>
        <v>0</v>
      </c>
      <c r="U44" s="32">
        <f t="shared" si="6"/>
        <v>0</v>
      </c>
      <c r="V44" s="32">
        <f t="shared" si="6"/>
        <v>0</v>
      </c>
      <c r="W44" s="33">
        <f t="shared" si="7"/>
        <v>0</v>
      </c>
      <c r="X44" s="33">
        <f t="shared" si="8"/>
        <v>0</v>
      </c>
    </row>
    <row r="45" spans="1:24" ht="12" x14ac:dyDescent="0.15">
      <c r="A45" s="16" t="s">
        <v>92</v>
      </c>
      <c r="B45" s="30">
        <v>0</v>
      </c>
      <c r="C45" s="32">
        <f t="shared" si="3"/>
        <v>0</v>
      </c>
      <c r="D45" s="32">
        <f t="shared" si="6"/>
        <v>0</v>
      </c>
      <c r="E45" s="32">
        <f t="shared" si="6"/>
        <v>0</v>
      </c>
      <c r="F45" s="32">
        <f t="shared" si="6"/>
        <v>0</v>
      </c>
      <c r="G45" s="32">
        <f t="shared" si="6"/>
        <v>0</v>
      </c>
      <c r="H45" s="32">
        <f t="shared" si="6"/>
        <v>0</v>
      </c>
      <c r="I45" s="32">
        <f t="shared" si="6"/>
        <v>0</v>
      </c>
      <c r="J45" s="32">
        <f t="shared" si="6"/>
        <v>0</v>
      </c>
      <c r="K45" s="32">
        <f t="shared" si="6"/>
        <v>0</v>
      </c>
      <c r="L45" s="32">
        <f t="shared" si="6"/>
        <v>0</v>
      </c>
      <c r="M45" s="32">
        <f t="shared" si="6"/>
        <v>0</v>
      </c>
      <c r="N45" s="32">
        <f t="shared" si="6"/>
        <v>0</v>
      </c>
      <c r="O45" s="32">
        <f t="shared" si="6"/>
        <v>0</v>
      </c>
      <c r="P45" s="32">
        <f t="shared" si="6"/>
        <v>0</v>
      </c>
      <c r="Q45" s="32">
        <f t="shared" si="6"/>
        <v>0</v>
      </c>
      <c r="R45" s="32">
        <f t="shared" si="6"/>
        <v>0</v>
      </c>
      <c r="S45" s="32">
        <f t="shared" si="6"/>
        <v>0</v>
      </c>
      <c r="T45" s="32">
        <f t="shared" si="6"/>
        <v>0</v>
      </c>
      <c r="U45" s="32">
        <f t="shared" si="6"/>
        <v>0</v>
      </c>
      <c r="V45" s="32">
        <f t="shared" si="6"/>
        <v>0</v>
      </c>
      <c r="W45" s="33">
        <f t="shared" si="7"/>
        <v>0</v>
      </c>
      <c r="X45" s="33">
        <f t="shared" si="8"/>
        <v>0</v>
      </c>
    </row>
    <row r="46" spans="1:24" ht="12" x14ac:dyDescent="0.15">
      <c r="A46" s="16" t="s">
        <v>93</v>
      </c>
      <c r="B46" s="30">
        <v>0</v>
      </c>
      <c r="C46" s="32">
        <f t="shared" si="3"/>
        <v>0</v>
      </c>
      <c r="D46" s="32">
        <f t="shared" si="6"/>
        <v>0</v>
      </c>
      <c r="E46" s="32">
        <f t="shared" si="6"/>
        <v>0</v>
      </c>
      <c r="F46" s="32">
        <f t="shared" si="6"/>
        <v>0</v>
      </c>
      <c r="G46" s="32">
        <f t="shared" si="6"/>
        <v>0</v>
      </c>
      <c r="H46" s="32">
        <f t="shared" si="6"/>
        <v>0</v>
      </c>
      <c r="I46" s="32">
        <f t="shared" si="6"/>
        <v>0</v>
      </c>
      <c r="J46" s="32">
        <f t="shared" si="6"/>
        <v>0</v>
      </c>
      <c r="K46" s="32">
        <f t="shared" si="6"/>
        <v>0</v>
      </c>
      <c r="L46" s="32">
        <f t="shared" si="6"/>
        <v>0</v>
      </c>
      <c r="M46" s="32">
        <f t="shared" si="6"/>
        <v>0</v>
      </c>
      <c r="N46" s="32">
        <f t="shared" si="6"/>
        <v>0</v>
      </c>
      <c r="O46" s="32">
        <f t="shared" si="6"/>
        <v>0</v>
      </c>
      <c r="P46" s="32">
        <f t="shared" si="6"/>
        <v>0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3">
        <f t="shared" si="7"/>
        <v>0</v>
      </c>
      <c r="X46" s="33">
        <f t="shared" si="8"/>
        <v>0</v>
      </c>
    </row>
    <row r="47" spans="1:24" ht="12" x14ac:dyDescent="0.15">
      <c r="A47" s="16" t="s">
        <v>76</v>
      </c>
      <c r="B47" s="30">
        <v>0</v>
      </c>
      <c r="C47" s="32">
        <f t="shared" si="3"/>
        <v>0</v>
      </c>
      <c r="D47" s="32">
        <f t="shared" si="6"/>
        <v>0</v>
      </c>
      <c r="E47" s="32">
        <f t="shared" si="6"/>
        <v>0</v>
      </c>
      <c r="F47" s="32">
        <f t="shared" si="6"/>
        <v>0</v>
      </c>
      <c r="G47" s="32">
        <f t="shared" si="6"/>
        <v>0</v>
      </c>
      <c r="H47" s="32">
        <f t="shared" si="6"/>
        <v>0</v>
      </c>
      <c r="I47" s="32">
        <f t="shared" si="6"/>
        <v>0</v>
      </c>
      <c r="J47" s="32">
        <f t="shared" si="6"/>
        <v>0</v>
      </c>
      <c r="K47" s="32">
        <f t="shared" si="6"/>
        <v>0</v>
      </c>
      <c r="L47" s="32">
        <f t="shared" si="6"/>
        <v>0</v>
      </c>
      <c r="M47" s="32">
        <f t="shared" si="6"/>
        <v>0</v>
      </c>
      <c r="N47" s="32">
        <f t="shared" si="6"/>
        <v>0</v>
      </c>
      <c r="O47" s="32">
        <f t="shared" si="6"/>
        <v>0</v>
      </c>
      <c r="P47" s="32">
        <f t="shared" si="6"/>
        <v>0</v>
      </c>
      <c r="Q47" s="32">
        <f t="shared" si="6"/>
        <v>0</v>
      </c>
      <c r="R47" s="32">
        <f t="shared" si="6"/>
        <v>0</v>
      </c>
      <c r="S47" s="32">
        <f t="shared" si="6"/>
        <v>0</v>
      </c>
      <c r="T47" s="32">
        <f t="shared" si="6"/>
        <v>0</v>
      </c>
      <c r="U47" s="32">
        <f t="shared" si="6"/>
        <v>0</v>
      </c>
      <c r="V47" s="32">
        <f t="shared" si="6"/>
        <v>0</v>
      </c>
      <c r="W47" s="33">
        <f t="shared" si="7"/>
        <v>0</v>
      </c>
      <c r="X47" s="33">
        <f t="shared" si="8"/>
        <v>0</v>
      </c>
    </row>
    <row r="48" spans="1:24" ht="12" x14ac:dyDescent="0.15">
      <c r="A48" s="16" t="s">
        <v>84</v>
      </c>
      <c r="B48" s="30">
        <v>0</v>
      </c>
      <c r="C48" s="32">
        <f t="shared" si="3"/>
        <v>0</v>
      </c>
      <c r="D48" s="32">
        <f t="shared" si="6"/>
        <v>0</v>
      </c>
      <c r="E48" s="32">
        <f t="shared" si="6"/>
        <v>0</v>
      </c>
      <c r="F48" s="32">
        <f t="shared" si="6"/>
        <v>0</v>
      </c>
      <c r="G48" s="32">
        <f t="shared" si="6"/>
        <v>0</v>
      </c>
      <c r="H48" s="32">
        <f t="shared" si="6"/>
        <v>0</v>
      </c>
      <c r="I48" s="32">
        <f t="shared" si="6"/>
        <v>0</v>
      </c>
      <c r="J48" s="32">
        <f t="shared" si="6"/>
        <v>0</v>
      </c>
      <c r="K48" s="32">
        <f t="shared" si="6"/>
        <v>0</v>
      </c>
      <c r="L48" s="32">
        <f t="shared" ref="D48:V61" si="9">ROUNDDOWN($B48*L$3,0)</f>
        <v>0</v>
      </c>
      <c r="M48" s="32">
        <f t="shared" si="9"/>
        <v>0</v>
      </c>
      <c r="N48" s="32">
        <f t="shared" si="9"/>
        <v>0</v>
      </c>
      <c r="O48" s="32">
        <f t="shared" si="9"/>
        <v>0</v>
      </c>
      <c r="P48" s="32">
        <f t="shared" si="9"/>
        <v>0</v>
      </c>
      <c r="Q48" s="32">
        <f t="shared" si="9"/>
        <v>0</v>
      </c>
      <c r="R48" s="32">
        <f t="shared" si="9"/>
        <v>0</v>
      </c>
      <c r="S48" s="32">
        <f t="shared" si="9"/>
        <v>0</v>
      </c>
      <c r="T48" s="32">
        <f t="shared" si="9"/>
        <v>0</v>
      </c>
      <c r="U48" s="32">
        <f t="shared" si="9"/>
        <v>0</v>
      </c>
      <c r="V48" s="32">
        <f t="shared" si="9"/>
        <v>0</v>
      </c>
      <c r="W48" s="33">
        <f t="shared" si="7"/>
        <v>0</v>
      </c>
      <c r="X48" s="33">
        <f t="shared" si="8"/>
        <v>0</v>
      </c>
    </row>
    <row r="49" spans="1:24" ht="12" x14ac:dyDescent="0.15">
      <c r="A49" s="16" t="s">
        <v>94</v>
      </c>
      <c r="B49" s="30">
        <v>0</v>
      </c>
      <c r="C49" s="32">
        <f t="shared" si="3"/>
        <v>0</v>
      </c>
      <c r="D49" s="32">
        <f t="shared" si="9"/>
        <v>0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 t="shared" si="9"/>
        <v>0</v>
      </c>
      <c r="P49" s="32">
        <f t="shared" si="9"/>
        <v>0</v>
      </c>
      <c r="Q49" s="32">
        <f t="shared" si="9"/>
        <v>0</v>
      </c>
      <c r="R49" s="32">
        <f t="shared" si="9"/>
        <v>0</v>
      </c>
      <c r="S49" s="32">
        <f t="shared" si="9"/>
        <v>0</v>
      </c>
      <c r="T49" s="32">
        <f t="shared" si="9"/>
        <v>0</v>
      </c>
      <c r="U49" s="32">
        <f t="shared" si="9"/>
        <v>0</v>
      </c>
      <c r="V49" s="32">
        <f t="shared" si="9"/>
        <v>0</v>
      </c>
      <c r="W49" s="33">
        <f t="shared" si="7"/>
        <v>0</v>
      </c>
      <c r="X49" s="33">
        <f t="shared" si="8"/>
        <v>0</v>
      </c>
    </row>
    <row r="50" spans="1:24" ht="12" x14ac:dyDescent="0.15">
      <c r="A50" s="16" t="s">
        <v>95</v>
      </c>
      <c r="B50" s="30">
        <v>937574</v>
      </c>
      <c r="C50" s="32">
        <f>ROUNDDOWN($B50*C$3,0)</f>
        <v>86758</v>
      </c>
      <c r="D50" s="32">
        <f t="shared" si="9"/>
        <v>36411</v>
      </c>
      <c r="E50" s="32">
        <f t="shared" si="9"/>
        <v>27494</v>
      </c>
      <c r="F50" s="32">
        <f t="shared" si="9"/>
        <v>30304</v>
      </c>
      <c r="G50" s="32">
        <f t="shared" si="9"/>
        <v>30223</v>
      </c>
      <c r="H50" s="32">
        <f t="shared" si="9"/>
        <v>20468</v>
      </c>
      <c r="I50" s="32">
        <f t="shared" si="9"/>
        <v>39214</v>
      </c>
      <c r="J50" s="32">
        <f t="shared" si="9"/>
        <v>63750</v>
      </c>
      <c r="K50" s="32">
        <f t="shared" si="9"/>
        <v>49293</v>
      </c>
      <c r="L50" s="32">
        <f t="shared" si="9"/>
        <v>83712</v>
      </c>
      <c r="M50" s="32">
        <f t="shared" si="9"/>
        <v>38343</v>
      </c>
      <c r="N50" s="32">
        <f t="shared" si="9"/>
        <v>29203</v>
      </c>
      <c r="O50" s="32">
        <f t="shared" si="9"/>
        <v>28798</v>
      </c>
      <c r="P50" s="32">
        <f t="shared" si="9"/>
        <v>29433</v>
      </c>
      <c r="Q50" s="32">
        <f t="shared" si="9"/>
        <v>41734</v>
      </c>
      <c r="R50" s="32">
        <f t="shared" si="9"/>
        <v>48537</v>
      </c>
      <c r="S50" s="32">
        <f t="shared" si="9"/>
        <v>37552</v>
      </c>
      <c r="T50" s="32">
        <f t="shared" si="9"/>
        <v>32581</v>
      </c>
      <c r="U50" s="32">
        <f t="shared" si="9"/>
        <v>25717</v>
      </c>
      <c r="V50" s="32">
        <f>ROUNDDOWN($B50*V$3,0)+8</f>
        <v>158049</v>
      </c>
      <c r="W50" s="33">
        <f t="shared" si="7"/>
        <v>937574</v>
      </c>
      <c r="X50" s="33">
        <f t="shared" si="8"/>
        <v>0</v>
      </c>
    </row>
    <row r="51" spans="1:24" ht="12" x14ac:dyDescent="0.15">
      <c r="A51" s="16" t="s">
        <v>96</v>
      </c>
      <c r="B51" s="30">
        <v>328977</v>
      </c>
      <c r="C51" s="32">
        <f>ROUNDDOWN($B51*C$3,0)</f>
        <v>30442</v>
      </c>
      <c r="D51" s="32">
        <f t="shared" si="9"/>
        <v>12776</v>
      </c>
      <c r="E51" s="32">
        <f t="shared" si="9"/>
        <v>9647</v>
      </c>
      <c r="F51" s="32">
        <f t="shared" si="9"/>
        <v>10633</v>
      </c>
      <c r="G51" s="32">
        <f t="shared" si="9"/>
        <v>10604</v>
      </c>
      <c r="H51" s="32">
        <f t="shared" si="9"/>
        <v>7182</v>
      </c>
      <c r="I51" s="32">
        <f t="shared" si="9"/>
        <v>13759</v>
      </c>
      <c r="J51" s="32">
        <f t="shared" si="9"/>
        <v>22368</v>
      </c>
      <c r="K51" s="32">
        <f t="shared" si="9"/>
        <v>17296</v>
      </c>
      <c r="L51" s="32">
        <f t="shared" si="9"/>
        <v>29373</v>
      </c>
      <c r="M51" s="32">
        <f t="shared" si="9"/>
        <v>13453</v>
      </c>
      <c r="N51" s="32">
        <f t="shared" si="9"/>
        <v>10246</v>
      </c>
      <c r="O51" s="32">
        <f t="shared" si="9"/>
        <v>10104</v>
      </c>
      <c r="P51" s="32">
        <f t="shared" si="9"/>
        <v>10327</v>
      </c>
      <c r="Q51" s="32">
        <f t="shared" si="9"/>
        <v>14643</v>
      </c>
      <c r="R51" s="32">
        <f t="shared" si="9"/>
        <v>17030</v>
      </c>
      <c r="S51" s="32">
        <f t="shared" si="9"/>
        <v>13176</v>
      </c>
      <c r="T51" s="32">
        <f t="shared" si="9"/>
        <v>11432</v>
      </c>
      <c r="U51" s="32">
        <f t="shared" si="9"/>
        <v>9023</v>
      </c>
      <c r="V51" s="32">
        <f>ROUNDDOWN($B51*V$3,0)+10</f>
        <v>55463</v>
      </c>
      <c r="W51" s="33">
        <f t="shared" si="7"/>
        <v>328977</v>
      </c>
      <c r="X51" s="33">
        <f t="shared" si="8"/>
        <v>0</v>
      </c>
    </row>
    <row r="52" spans="1:24" ht="12" x14ac:dyDescent="0.15">
      <c r="A52" s="16" t="s">
        <v>155</v>
      </c>
      <c r="B52" s="30">
        <v>328977</v>
      </c>
      <c r="C52" s="32">
        <f>ROUNDDOWN($B52*C$3,0)</f>
        <v>30442</v>
      </c>
      <c r="D52" s="32">
        <f t="shared" si="9"/>
        <v>12776</v>
      </c>
      <c r="E52" s="32">
        <f t="shared" si="9"/>
        <v>9647</v>
      </c>
      <c r="F52" s="32">
        <f t="shared" si="9"/>
        <v>10633</v>
      </c>
      <c r="G52" s="32">
        <f t="shared" si="9"/>
        <v>10604</v>
      </c>
      <c r="H52" s="32">
        <f t="shared" si="9"/>
        <v>7182</v>
      </c>
      <c r="I52" s="32">
        <f t="shared" si="9"/>
        <v>13759</v>
      </c>
      <c r="J52" s="32">
        <f t="shared" si="9"/>
        <v>22368</v>
      </c>
      <c r="K52" s="32">
        <f t="shared" si="9"/>
        <v>17296</v>
      </c>
      <c r="L52" s="32">
        <f t="shared" si="9"/>
        <v>29373</v>
      </c>
      <c r="M52" s="32">
        <f t="shared" si="9"/>
        <v>13453</v>
      </c>
      <c r="N52" s="32">
        <f t="shared" si="9"/>
        <v>10246</v>
      </c>
      <c r="O52" s="32">
        <f t="shared" si="9"/>
        <v>10104</v>
      </c>
      <c r="P52" s="32">
        <f t="shared" si="9"/>
        <v>10327</v>
      </c>
      <c r="Q52" s="32">
        <f t="shared" si="9"/>
        <v>14643</v>
      </c>
      <c r="R52" s="32">
        <f t="shared" si="9"/>
        <v>17030</v>
      </c>
      <c r="S52" s="32">
        <f t="shared" si="9"/>
        <v>13176</v>
      </c>
      <c r="T52" s="32">
        <f t="shared" si="9"/>
        <v>11432</v>
      </c>
      <c r="U52" s="32">
        <f t="shared" si="9"/>
        <v>9023</v>
      </c>
      <c r="V52" s="32">
        <f>ROUNDDOWN($B52*V$3,0)+10</f>
        <v>55463</v>
      </c>
      <c r="W52" s="33">
        <f t="shared" si="7"/>
        <v>328977</v>
      </c>
      <c r="X52" s="33">
        <f t="shared" si="8"/>
        <v>0</v>
      </c>
    </row>
    <row r="53" spans="1:24" ht="12" x14ac:dyDescent="0.15">
      <c r="A53" s="16" t="s">
        <v>156</v>
      </c>
      <c r="B53" s="30"/>
      <c r="C53" s="32">
        <f t="shared" si="3"/>
        <v>0</v>
      </c>
      <c r="D53" s="32">
        <f t="shared" si="9"/>
        <v>0</v>
      </c>
      <c r="E53" s="32">
        <f t="shared" si="9"/>
        <v>0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0</v>
      </c>
      <c r="J53" s="32">
        <f t="shared" si="9"/>
        <v>0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 t="shared" si="9"/>
        <v>0</v>
      </c>
      <c r="O53" s="32">
        <f t="shared" si="9"/>
        <v>0</v>
      </c>
      <c r="P53" s="32">
        <f t="shared" si="9"/>
        <v>0</v>
      </c>
      <c r="Q53" s="32">
        <f t="shared" si="9"/>
        <v>0</v>
      </c>
      <c r="R53" s="32">
        <f t="shared" si="9"/>
        <v>0</v>
      </c>
      <c r="S53" s="32">
        <f t="shared" si="9"/>
        <v>0</v>
      </c>
      <c r="T53" s="32">
        <f t="shared" si="9"/>
        <v>0</v>
      </c>
      <c r="U53" s="32">
        <f t="shared" si="9"/>
        <v>0</v>
      </c>
      <c r="V53" s="32">
        <f t="shared" si="9"/>
        <v>0</v>
      </c>
      <c r="W53" s="33">
        <f t="shared" si="7"/>
        <v>0</v>
      </c>
      <c r="X53" s="33">
        <f t="shared" si="8"/>
        <v>0</v>
      </c>
    </row>
    <row r="54" spans="1:24" ht="12" x14ac:dyDescent="0.15">
      <c r="A54" s="16" t="s">
        <v>97</v>
      </c>
      <c r="B54" s="30"/>
      <c r="C54" s="32">
        <f t="shared" si="3"/>
        <v>0</v>
      </c>
      <c r="D54" s="32">
        <f t="shared" si="9"/>
        <v>0</v>
      </c>
      <c r="E54" s="32">
        <f t="shared" si="9"/>
        <v>0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0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 t="shared" si="9"/>
        <v>0</v>
      </c>
      <c r="O54" s="32">
        <f t="shared" si="9"/>
        <v>0</v>
      </c>
      <c r="P54" s="32">
        <f t="shared" si="9"/>
        <v>0</v>
      </c>
      <c r="Q54" s="32">
        <f t="shared" si="9"/>
        <v>0</v>
      </c>
      <c r="R54" s="32">
        <f t="shared" si="9"/>
        <v>0</v>
      </c>
      <c r="S54" s="32">
        <f t="shared" si="9"/>
        <v>0</v>
      </c>
      <c r="T54" s="32">
        <f t="shared" si="9"/>
        <v>0</v>
      </c>
      <c r="U54" s="32">
        <f t="shared" si="9"/>
        <v>0</v>
      </c>
      <c r="V54" s="32">
        <f t="shared" si="9"/>
        <v>0</v>
      </c>
      <c r="W54" s="33">
        <f t="shared" si="7"/>
        <v>0</v>
      </c>
      <c r="X54" s="33">
        <f t="shared" si="8"/>
        <v>0</v>
      </c>
    </row>
    <row r="55" spans="1:24" ht="12" x14ac:dyDescent="0.15">
      <c r="A55" s="16" t="s">
        <v>98</v>
      </c>
      <c r="B55" s="30"/>
      <c r="C55" s="32">
        <f t="shared" si="3"/>
        <v>0</v>
      </c>
      <c r="D55" s="32">
        <f t="shared" si="9"/>
        <v>0</v>
      </c>
      <c r="E55" s="32">
        <f t="shared" si="9"/>
        <v>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0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0</v>
      </c>
      <c r="O55" s="32">
        <f t="shared" si="9"/>
        <v>0</v>
      </c>
      <c r="P55" s="32">
        <f t="shared" si="9"/>
        <v>0</v>
      </c>
      <c r="Q55" s="32">
        <f t="shared" si="9"/>
        <v>0</v>
      </c>
      <c r="R55" s="32">
        <f t="shared" si="9"/>
        <v>0</v>
      </c>
      <c r="S55" s="32">
        <f t="shared" si="9"/>
        <v>0</v>
      </c>
      <c r="T55" s="32">
        <f t="shared" si="9"/>
        <v>0</v>
      </c>
      <c r="U55" s="32">
        <f t="shared" si="9"/>
        <v>0</v>
      </c>
      <c r="V55" s="32">
        <f t="shared" si="9"/>
        <v>0</v>
      </c>
      <c r="W55" s="33">
        <f t="shared" si="7"/>
        <v>0</v>
      </c>
      <c r="X55" s="33">
        <f t="shared" si="8"/>
        <v>0</v>
      </c>
    </row>
    <row r="56" spans="1:24" ht="12" x14ac:dyDescent="0.15">
      <c r="A56" s="16" t="s">
        <v>99</v>
      </c>
      <c r="B56" s="30"/>
      <c r="C56" s="32">
        <f>ROUNDDOWN($B56*C$3,0)</f>
        <v>0</v>
      </c>
      <c r="D56" s="32">
        <f t="shared" si="9"/>
        <v>0</v>
      </c>
      <c r="E56" s="32">
        <f t="shared" si="9"/>
        <v>0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si="9"/>
        <v>0</v>
      </c>
      <c r="O56" s="32">
        <f t="shared" si="9"/>
        <v>0</v>
      </c>
      <c r="P56" s="32">
        <f t="shared" si="9"/>
        <v>0</v>
      </c>
      <c r="Q56" s="32">
        <f t="shared" si="9"/>
        <v>0</v>
      </c>
      <c r="R56" s="32">
        <f t="shared" si="9"/>
        <v>0</v>
      </c>
      <c r="S56" s="32">
        <f t="shared" si="9"/>
        <v>0</v>
      </c>
      <c r="T56" s="32">
        <f t="shared" si="9"/>
        <v>0</v>
      </c>
      <c r="U56" s="32">
        <f t="shared" si="9"/>
        <v>0</v>
      </c>
      <c r="V56" s="32">
        <f t="shared" si="9"/>
        <v>0</v>
      </c>
      <c r="W56" s="33">
        <f t="shared" si="7"/>
        <v>0</v>
      </c>
      <c r="X56" s="33">
        <f t="shared" si="8"/>
        <v>0</v>
      </c>
    </row>
    <row r="57" spans="1:24" ht="12" x14ac:dyDescent="0.15">
      <c r="A57" s="16" t="s">
        <v>100</v>
      </c>
      <c r="B57" s="30">
        <v>608597</v>
      </c>
      <c r="C57" s="32">
        <f>ROUNDDOWN($B57*C$3,0)</f>
        <v>56316</v>
      </c>
      <c r="D57" s="32">
        <f t="shared" si="9"/>
        <v>23635</v>
      </c>
      <c r="E57" s="32">
        <f t="shared" si="9"/>
        <v>17847</v>
      </c>
      <c r="F57" s="32">
        <f t="shared" si="9"/>
        <v>19671</v>
      </c>
      <c r="G57" s="32">
        <f t="shared" si="9"/>
        <v>19618</v>
      </c>
      <c r="H57" s="32">
        <f t="shared" si="9"/>
        <v>13286</v>
      </c>
      <c r="I57" s="32">
        <f t="shared" si="9"/>
        <v>25455</v>
      </c>
      <c r="J57" s="32">
        <f t="shared" si="9"/>
        <v>41381</v>
      </c>
      <c r="K57" s="32">
        <f t="shared" si="9"/>
        <v>31997</v>
      </c>
      <c r="L57" s="32">
        <f t="shared" si="9"/>
        <v>54339</v>
      </c>
      <c r="M57" s="32">
        <f t="shared" si="9"/>
        <v>24889</v>
      </c>
      <c r="N57" s="32">
        <f t="shared" si="9"/>
        <v>18956</v>
      </c>
      <c r="O57" s="32">
        <f t="shared" si="9"/>
        <v>18693</v>
      </c>
      <c r="P57" s="32">
        <f t="shared" si="9"/>
        <v>19105</v>
      </c>
      <c r="Q57" s="32">
        <f t="shared" si="9"/>
        <v>27090</v>
      </c>
      <c r="R57" s="32">
        <f t="shared" si="9"/>
        <v>31506</v>
      </c>
      <c r="S57" s="32">
        <f t="shared" si="9"/>
        <v>24376</v>
      </c>
      <c r="T57" s="32">
        <f t="shared" si="9"/>
        <v>21148</v>
      </c>
      <c r="U57" s="32">
        <f t="shared" si="9"/>
        <v>16693</v>
      </c>
      <c r="V57" s="32">
        <f>ROUNDDOWN($B57*V$3,0)+9</f>
        <v>102596</v>
      </c>
      <c r="W57" s="33">
        <f t="shared" si="7"/>
        <v>608597</v>
      </c>
      <c r="X57" s="33">
        <f t="shared" si="8"/>
        <v>0</v>
      </c>
    </row>
    <row r="58" spans="1:24" ht="12" x14ac:dyDescent="0.15">
      <c r="A58" s="16" t="s">
        <v>101</v>
      </c>
      <c r="B58" s="30">
        <v>608597</v>
      </c>
      <c r="C58" s="32">
        <f t="shared" si="3"/>
        <v>56316</v>
      </c>
      <c r="D58" s="32">
        <f t="shared" si="9"/>
        <v>23635</v>
      </c>
      <c r="E58" s="32">
        <f t="shared" si="9"/>
        <v>17847</v>
      </c>
      <c r="F58" s="32">
        <f t="shared" si="9"/>
        <v>19671</v>
      </c>
      <c r="G58" s="32">
        <f t="shared" si="9"/>
        <v>19618</v>
      </c>
      <c r="H58" s="32">
        <f t="shared" si="9"/>
        <v>13286</v>
      </c>
      <c r="I58" s="32">
        <f t="shared" si="9"/>
        <v>25455</v>
      </c>
      <c r="J58" s="32">
        <f t="shared" si="9"/>
        <v>41381</v>
      </c>
      <c r="K58" s="32">
        <f t="shared" si="9"/>
        <v>31997</v>
      </c>
      <c r="L58" s="32">
        <f t="shared" si="9"/>
        <v>54339</v>
      </c>
      <c r="M58" s="32">
        <f t="shared" si="9"/>
        <v>24889</v>
      </c>
      <c r="N58" s="32">
        <f t="shared" si="9"/>
        <v>18956</v>
      </c>
      <c r="O58" s="32">
        <f t="shared" si="9"/>
        <v>18693</v>
      </c>
      <c r="P58" s="32">
        <f t="shared" si="9"/>
        <v>19105</v>
      </c>
      <c r="Q58" s="32">
        <f t="shared" si="9"/>
        <v>27090</v>
      </c>
      <c r="R58" s="32">
        <f t="shared" si="9"/>
        <v>31506</v>
      </c>
      <c r="S58" s="32">
        <f t="shared" si="9"/>
        <v>24376</v>
      </c>
      <c r="T58" s="32">
        <f t="shared" si="9"/>
        <v>21148</v>
      </c>
      <c r="U58" s="32">
        <f t="shared" si="9"/>
        <v>16693</v>
      </c>
      <c r="V58" s="32">
        <f>ROUNDDOWN($B58*V$3,0)+9</f>
        <v>102596</v>
      </c>
      <c r="W58" s="33">
        <f t="shared" si="7"/>
        <v>608597</v>
      </c>
      <c r="X58" s="33">
        <f t="shared" si="8"/>
        <v>0</v>
      </c>
    </row>
    <row r="59" spans="1:24" ht="12" x14ac:dyDescent="0.15">
      <c r="A59" s="16" t="s">
        <v>102</v>
      </c>
      <c r="B59" s="30"/>
      <c r="C59" s="32">
        <f t="shared" si="3"/>
        <v>0</v>
      </c>
      <c r="D59" s="32">
        <f t="shared" si="9"/>
        <v>0</v>
      </c>
      <c r="E59" s="32">
        <f t="shared" si="9"/>
        <v>0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0</v>
      </c>
      <c r="J59" s="32">
        <f t="shared" si="9"/>
        <v>0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 t="shared" si="9"/>
        <v>0</v>
      </c>
      <c r="O59" s="32">
        <f t="shared" si="9"/>
        <v>0</v>
      </c>
      <c r="P59" s="32">
        <f t="shared" si="9"/>
        <v>0</v>
      </c>
      <c r="Q59" s="32">
        <f t="shared" si="9"/>
        <v>0</v>
      </c>
      <c r="R59" s="32">
        <f t="shared" si="9"/>
        <v>0</v>
      </c>
      <c r="S59" s="32">
        <f t="shared" si="9"/>
        <v>0</v>
      </c>
      <c r="T59" s="32">
        <f t="shared" si="9"/>
        <v>0</v>
      </c>
      <c r="U59" s="32">
        <f t="shared" si="9"/>
        <v>0</v>
      </c>
      <c r="V59" s="32">
        <f t="shared" si="9"/>
        <v>0</v>
      </c>
      <c r="W59" s="33">
        <f t="shared" si="7"/>
        <v>0</v>
      </c>
      <c r="X59" s="33">
        <f t="shared" si="8"/>
        <v>0</v>
      </c>
    </row>
    <row r="60" spans="1:24" ht="12" x14ac:dyDescent="0.15">
      <c r="A60" s="16" t="s">
        <v>103</v>
      </c>
      <c r="B60" s="30"/>
      <c r="C60" s="32">
        <f t="shared" si="3"/>
        <v>0</v>
      </c>
      <c r="D60" s="32">
        <f t="shared" si="9"/>
        <v>0</v>
      </c>
      <c r="E60" s="32">
        <f t="shared" si="9"/>
        <v>0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0</v>
      </c>
      <c r="J60" s="32">
        <f t="shared" si="9"/>
        <v>0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 t="shared" si="9"/>
        <v>0</v>
      </c>
      <c r="O60" s="32">
        <f t="shared" si="9"/>
        <v>0</v>
      </c>
      <c r="P60" s="32">
        <f t="shared" si="9"/>
        <v>0</v>
      </c>
      <c r="Q60" s="32">
        <f t="shared" si="9"/>
        <v>0</v>
      </c>
      <c r="R60" s="32">
        <f t="shared" si="9"/>
        <v>0</v>
      </c>
      <c r="S60" s="32">
        <f t="shared" si="9"/>
        <v>0</v>
      </c>
      <c r="T60" s="32">
        <f t="shared" si="9"/>
        <v>0</v>
      </c>
      <c r="U60" s="32">
        <f t="shared" si="9"/>
        <v>0</v>
      </c>
      <c r="V60" s="32">
        <f t="shared" si="9"/>
        <v>0</v>
      </c>
      <c r="W60" s="33">
        <f t="shared" si="7"/>
        <v>0</v>
      </c>
      <c r="X60" s="33">
        <f t="shared" si="8"/>
        <v>0</v>
      </c>
    </row>
    <row r="61" spans="1:24" ht="12" x14ac:dyDescent="0.15">
      <c r="A61" s="16" t="s">
        <v>104</v>
      </c>
      <c r="B61" s="30"/>
      <c r="C61" s="32">
        <f t="shared" si="3"/>
        <v>0</v>
      </c>
      <c r="D61" s="32">
        <f t="shared" si="9"/>
        <v>0</v>
      </c>
      <c r="E61" s="32">
        <f t="shared" si="9"/>
        <v>0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0</v>
      </c>
      <c r="J61" s="32">
        <f t="shared" si="9"/>
        <v>0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 t="shared" si="9"/>
        <v>0</v>
      </c>
      <c r="O61" s="32">
        <f t="shared" si="9"/>
        <v>0</v>
      </c>
      <c r="P61" s="32">
        <f t="shared" si="9"/>
        <v>0</v>
      </c>
      <c r="Q61" s="32">
        <f t="shared" si="9"/>
        <v>0</v>
      </c>
      <c r="R61" s="32">
        <f t="shared" si="9"/>
        <v>0</v>
      </c>
      <c r="S61" s="32">
        <f t="shared" si="9"/>
        <v>0</v>
      </c>
      <c r="T61" s="32">
        <f t="shared" ref="D61:V76" si="10">ROUNDDOWN($B61*T$3,0)</f>
        <v>0</v>
      </c>
      <c r="U61" s="32">
        <f t="shared" si="10"/>
        <v>0</v>
      </c>
      <c r="V61" s="32">
        <f t="shared" si="10"/>
        <v>0</v>
      </c>
      <c r="W61" s="33">
        <f t="shared" si="7"/>
        <v>0</v>
      </c>
      <c r="X61" s="33">
        <f t="shared" si="8"/>
        <v>0</v>
      </c>
    </row>
    <row r="62" spans="1:24" ht="12" x14ac:dyDescent="0.15">
      <c r="A62" s="16" t="s">
        <v>157</v>
      </c>
      <c r="B62" s="30"/>
      <c r="C62" s="32">
        <f t="shared" si="3"/>
        <v>0</v>
      </c>
      <c r="D62" s="32">
        <f t="shared" si="10"/>
        <v>0</v>
      </c>
      <c r="E62" s="32">
        <f t="shared" si="10"/>
        <v>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O62" s="32">
        <f t="shared" si="10"/>
        <v>0</v>
      </c>
      <c r="P62" s="32">
        <f t="shared" si="10"/>
        <v>0</v>
      </c>
      <c r="Q62" s="32">
        <f t="shared" si="10"/>
        <v>0</v>
      </c>
      <c r="R62" s="32">
        <f t="shared" si="10"/>
        <v>0</v>
      </c>
      <c r="S62" s="32">
        <f t="shared" si="10"/>
        <v>0</v>
      </c>
      <c r="T62" s="32">
        <f t="shared" si="10"/>
        <v>0</v>
      </c>
      <c r="U62" s="32">
        <f t="shared" si="10"/>
        <v>0</v>
      </c>
      <c r="V62" s="32">
        <f t="shared" si="10"/>
        <v>0</v>
      </c>
      <c r="W62" s="33">
        <f t="shared" si="7"/>
        <v>0</v>
      </c>
      <c r="X62" s="33">
        <f t="shared" si="8"/>
        <v>0</v>
      </c>
    </row>
    <row r="63" spans="1:24" ht="12" x14ac:dyDescent="0.15">
      <c r="A63" s="16" t="s">
        <v>105</v>
      </c>
      <c r="B63" s="30">
        <v>937574</v>
      </c>
      <c r="C63" s="32">
        <f>ROUNDDOWN($B63*C$3,0)</f>
        <v>86758</v>
      </c>
      <c r="D63" s="32">
        <f t="shared" si="10"/>
        <v>36411</v>
      </c>
      <c r="E63" s="32">
        <f t="shared" si="10"/>
        <v>27494</v>
      </c>
      <c r="F63" s="32">
        <f t="shared" si="10"/>
        <v>30304</v>
      </c>
      <c r="G63" s="32">
        <f t="shared" si="10"/>
        <v>30223</v>
      </c>
      <c r="H63" s="32">
        <f t="shared" si="10"/>
        <v>20468</v>
      </c>
      <c r="I63" s="32">
        <f t="shared" si="10"/>
        <v>39214</v>
      </c>
      <c r="J63" s="32">
        <f t="shared" si="10"/>
        <v>63750</v>
      </c>
      <c r="K63" s="32">
        <f t="shared" si="10"/>
        <v>49293</v>
      </c>
      <c r="L63" s="32">
        <f t="shared" si="10"/>
        <v>83712</v>
      </c>
      <c r="M63" s="32">
        <f t="shared" si="10"/>
        <v>38343</v>
      </c>
      <c r="N63" s="32">
        <f t="shared" si="10"/>
        <v>29203</v>
      </c>
      <c r="O63" s="32">
        <f t="shared" si="10"/>
        <v>28798</v>
      </c>
      <c r="P63" s="32">
        <f t="shared" si="10"/>
        <v>29433</v>
      </c>
      <c r="Q63" s="32">
        <f t="shared" si="10"/>
        <v>41734</v>
      </c>
      <c r="R63" s="32">
        <f t="shared" si="10"/>
        <v>48537</v>
      </c>
      <c r="S63" s="32">
        <f t="shared" si="10"/>
        <v>37552</v>
      </c>
      <c r="T63" s="32">
        <f t="shared" si="10"/>
        <v>32581</v>
      </c>
      <c r="U63" s="32">
        <f t="shared" si="10"/>
        <v>25717</v>
      </c>
      <c r="V63" s="32">
        <f>ROUNDDOWN($B63*V$3,0)+8</f>
        <v>158049</v>
      </c>
      <c r="W63" s="33">
        <f t="shared" si="7"/>
        <v>937574</v>
      </c>
      <c r="X63" s="33">
        <f t="shared" si="8"/>
        <v>0</v>
      </c>
    </row>
    <row r="64" spans="1:24" ht="12" x14ac:dyDescent="0.15">
      <c r="A64" s="16" t="s">
        <v>106</v>
      </c>
      <c r="B64" s="30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3"/>
      <c r="X64" s="33"/>
    </row>
    <row r="65" spans="1:24" ht="12" x14ac:dyDescent="0.15">
      <c r="A65" s="16" t="s">
        <v>107</v>
      </c>
      <c r="B65" s="30"/>
      <c r="C65" s="32">
        <f>ROUNDDOWN($B65*C$3,0)</f>
        <v>0</v>
      </c>
      <c r="D65" s="32">
        <f t="shared" ref="D65:V65" si="11">ROUNDDOWN($B65*D$3,0)</f>
        <v>0</v>
      </c>
      <c r="E65" s="32">
        <f t="shared" si="11"/>
        <v>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 t="shared" si="11"/>
        <v>0</v>
      </c>
      <c r="P65" s="32">
        <f t="shared" si="11"/>
        <v>0</v>
      </c>
      <c r="Q65" s="32">
        <f t="shared" si="11"/>
        <v>0</v>
      </c>
      <c r="R65" s="32">
        <f t="shared" si="11"/>
        <v>0</v>
      </c>
      <c r="S65" s="32">
        <f t="shared" si="11"/>
        <v>0</v>
      </c>
      <c r="T65" s="32">
        <f t="shared" si="11"/>
        <v>0</v>
      </c>
      <c r="U65" s="32">
        <f t="shared" si="11"/>
        <v>0</v>
      </c>
      <c r="V65" s="32">
        <f t="shared" si="11"/>
        <v>0</v>
      </c>
      <c r="W65" s="33">
        <f t="shared" ref="W65:W80" si="12">SUM(C65:V65)</f>
        <v>0</v>
      </c>
      <c r="X65" s="33">
        <f t="shared" ref="X65:X80" si="13">W65-B65</f>
        <v>0</v>
      </c>
    </row>
    <row r="66" spans="1:24" ht="12" x14ac:dyDescent="0.15">
      <c r="A66" s="16" t="s">
        <v>108</v>
      </c>
      <c r="B66" s="30"/>
      <c r="C66" s="32">
        <f t="shared" si="3"/>
        <v>0</v>
      </c>
      <c r="D66" s="32">
        <f t="shared" si="10"/>
        <v>0</v>
      </c>
      <c r="E66" s="32">
        <f t="shared" si="10"/>
        <v>0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si="10"/>
        <v>0</v>
      </c>
      <c r="O66" s="32">
        <f t="shared" si="10"/>
        <v>0</v>
      </c>
      <c r="P66" s="32">
        <f t="shared" si="10"/>
        <v>0</v>
      </c>
      <c r="Q66" s="32">
        <f t="shared" si="10"/>
        <v>0</v>
      </c>
      <c r="R66" s="32">
        <f t="shared" si="10"/>
        <v>0</v>
      </c>
      <c r="S66" s="32">
        <f t="shared" si="10"/>
        <v>0</v>
      </c>
      <c r="T66" s="32">
        <f t="shared" si="10"/>
        <v>0</v>
      </c>
      <c r="U66" s="32">
        <f t="shared" si="10"/>
        <v>0</v>
      </c>
      <c r="V66" s="32">
        <f t="shared" si="10"/>
        <v>0</v>
      </c>
      <c r="W66" s="33">
        <f t="shared" si="12"/>
        <v>0</v>
      </c>
      <c r="X66" s="33">
        <f t="shared" si="13"/>
        <v>0</v>
      </c>
    </row>
    <row r="67" spans="1:24" ht="12" x14ac:dyDescent="0.15">
      <c r="A67" s="16" t="s">
        <v>109</v>
      </c>
      <c r="B67" s="30"/>
      <c r="C67" s="32">
        <f t="shared" si="3"/>
        <v>0</v>
      </c>
      <c r="D67" s="32">
        <f t="shared" si="10"/>
        <v>0</v>
      </c>
      <c r="E67" s="32">
        <f t="shared" si="10"/>
        <v>0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si="10"/>
        <v>0</v>
      </c>
      <c r="O67" s="32">
        <f t="shared" si="10"/>
        <v>0</v>
      </c>
      <c r="P67" s="32">
        <f t="shared" si="10"/>
        <v>0</v>
      </c>
      <c r="Q67" s="32">
        <f t="shared" si="10"/>
        <v>0</v>
      </c>
      <c r="R67" s="32">
        <f t="shared" si="10"/>
        <v>0</v>
      </c>
      <c r="S67" s="32">
        <f t="shared" si="10"/>
        <v>0</v>
      </c>
      <c r="T67" s="32">
        <f t="shared" si="10"/>
        <v>0</v>
      </c>
      <c r="U67" s="32">
        <f t="shared" si="10"/>
        <v>0</v>
      </c>
      <c r="V67" s="32">
        <f t="shared" si="10"/>
        <v>0</v>
      </c>
      <c r="W67" s="33">
        <f t="shared" si="12"/>
        <v>0</v>
      </c>
      <c r="X67" s="33">
        <f t="shared" si="13"/>
        <v>0</v>
      </c>
    </row>
    <row r="68" spans="1:24" ht="12" x14ac:dyDescent="0.15">
      <c r="A68" s="16" t="s">
        <v>110</v>
      </c>
      <c r="B68" s="30"/>
      <c r="C68" s="32">
        <f>ROUNDDOWN($B68*C$3,0)</f>
        <v>0</v>
      </c>
      <c r="D68" s="32">
        <f t="shared" si="10"/>
        <v>0</v>
      </c>
      <c r="E68" s="32">
        <f t="shared" si="10"/>
        <v>0</v>
      </c>
      <c r="F68" s="32">
        <f t="shared" si="10"/>
        <v>0</v>
      </c>
      <c r="G68" s="32">
        <f t="shared" si="10"/>
        <v>0</v>
      </c>
      <c r="H68" s="32">
        <f t="shared" si="10"/>
        <v>0</v>
      </c>
      <c r="I68" s="32">
        <f t="shared" si="10"/>
        <v>0</v>
      </c>
      <c r="J68" s="32">
        <f t="shared" si="10"/>
        <v>0</v>
      </c>
      <c r="K68" s="32">
        <f t="shared" si="10"/>
        <v>0</v>
      </c>
      <c r="L68" s="32">
        <f t="shared" si="10"/>
        <v>0</v>
      </c>
      <c r="M68" s="32">
        <f t="shared" si="10"/>
        <v>0</v>
      </c>
      <c r="N68" s="32">
        <f t="shared" si="10"/>
        <v>0</v>
      </c>
      <c r="O68" s="32">
        <f t="shared" si="10"/>
        <v>0</v>
      </c>
      <c r="P68" s="32">
        <f t="shared" si="10"/>
        <v>0</v>
      </c>
      <c r="Q68" s="32">
        <f t="shared" si="10"/>
        <v>0</v>
      </c>
      <c r="R68" s="32">
        <f t="shared" si="10"/>
        <v>0</v>
      </c>
      <c r="S68" s="32">
        <f t="shared" si="10"/>
        <v>0</v>
      </c>
      <c r="T68" s="32">
        <f t="shared" si="10"/>
        <v>0</v>
      </c>
      <c r="U68" s="32">
        <f t="shared" si="10"/>
        <v>0</v>
      </c>
      <c r="V68" s="32">
        <f t="shared" si="10"/>
        <v>0</v>
      </c>
      <c r="W68" s="33">
        <f t="shared" si="12"/>
        <v>0</v>
      </c>
      <c r="X68" s="33">
        <f t="shared" si="13"/>
        <v>0</v>
      </c>
    </row>
    <row r="69" spans="1:24" ht="12" x14ac:dyDescent="0.15">
      <c r="A69" s="16" t="s">
        <v>111</v>
      </c>
      <c r="B69" s="30"/>
      <c r="C69" s="32">
        <f t="shared" si="3"/>
        <v>0</v>
      </c>
      <c r="D69" s="32">
        <f t="shared" si="10"/>
        <v>0</v>
      </c>
      <c r="E69" s="32">
        <f t="shared" si="10"/>
        <v>0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 t="shared" si="10"/>
        <v>0</v>
      </c>
      <c r="O69" s="32">
        <f t="shared" si="10"/>
        <v>0</v>
      </c>
      <c r="P69" s="32">
        <f t="shared" si="10"/>
        <v>0</v>
      </c>
      <c r="Q69" s="32">
        <f t="shared" si="10"/>
        <v>0</v>
      </c>
      <c r="R69" s="32">
        <f t="shared" si="10"/>
        <v>0</v>
      </c>
      <c r="S69" s="32">
        <f t="shared" si="10"/>
        <v>0</v>
      </c>
      <c r="T69" s="32">
        <f t="shared" si="10"/>
        <v>0</v>
      </c>
      <c r="U69" s="32">
        <f t="shared" si="10"/>
        <v>0</v>
      </c>
      <c r="V69" s="32">
        <f t="shared" si="10"/>
        <v>0</v>
      </c>
      <c r="W69" s="33">
        <f t="shared" si="12"/>
        <v>0</v>
      </c>
      <c r="X69" s="33">
        <f t="shared" si="13"/>
        <v>0</v>
      </c>
    </row>
    <row r="70" spans="1:24" ht="12" x14ac:dyDescent="0.15">
      <c r="A70" s="16" t="s">
        <v>103</v>
      </c>
      <c r="B70" s="30"/>
      <c r="C70" s="32">
        <f t="shared" ref="C70:R84" si="14">ROUNDDOWN($B70*C$3,0)</f>
        <v>0</v>
      </c>
      <c r="D70" s="32">
        <f t="shared" si="14"/>
        <v>0</v>
      </c>
      <c r="E70" s="32">
        <f t="shared" si="14"/>
        <v>0</v>
      </c>
      <c r="F70" s="32">
        <f t="shared" si="14"/>
        <v>0</v>
      </c>
      <c r="G70" s="32">
        <f t="shared" si="14"/>
        <v>0</v>
      </c>
      <c r="H70" s="32">
        <f t="shared" si="14"/>
        <v>0</v>
      </c>
      <c r="I70" s="32">
        <f t="shared" si="14"/>
        <v>0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 t="shared" si="14"/>
        <v>0</v>
      </c>
      <c r="O70" s="32">
        <f t="shared" si="14"/>
        <v>0</v>
      </c>
      <c r="P70" s="32">
        <f t="shared" si="14"/>
        <v>0</v>
      </c>
      <c r="Q70" s="32">
        <f t="shared" si="14"/>
        <v>0</v>
      </c>
      <c r="R70" s="32">
        <f t="shared" si="14"/>
        <v>0</v>
      </c>
      <c r="S70" s="32">
        <f t="shared" si="10"/>
        <v>0</v>
      </c>
      <c r="T70" s="32">
        <f t="shared" si="10"/>
        <v>0</v>
      </c>
      <c r="U70" s="32">
        <f t="shared" si="10"/>
        <v>0</v>
      </c>
      <c r="V70" s="32">
        <f t="shared" si="10"/>
        <v>0</v>
      </c>
      <c r="W70" s="33">
        <f t="shared" si="12"/>
        <v>0</v>
      </c>
      <c r="X70" s="33">
        <f t="shared" si="13"/>
        <v>0</v>
      </c>
    </row>
    <row r="71" spans="1:24" ht="12" x14ac:dyDescent="0.15">
      <c r="A71" s="16" t="s">
        <v>112</v>
      </c>
      <c r="B71" s="30"/>
      <c r="C71" s="32">
        <f>ROUNDDOWN($B71*C$3,0)</f>
        <v>0</v>
      </c>
      <c r="D71" s="32">
        <f t="shared" si="14"/>
        <v>0</v>
      </c>
      <c r="E71" s="32">
        <f t="shared" si="14"/>
        <v>0</v>
      </c>
      <c r="F71" s="32">
        <f t="shared" si="14"/>
        <v>0</v>
      </c>
      <c r="G71" s="32">
        <f t="shared" si="14"/>
        <v>0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 t="shared" si="14"/>
        <v>0</v>
      </c>
      <c r="P71" s="32">
        <f t="shared" si="14"/>
        <v>0</v>
      </c>
      <c r="Q71" s="32">
        <f t="shared" si="14"/>
        <v>0</v>
      </c>
      <c r="R71" s="32">
        <f t="shared" si="14"/>
        <v>0</v>
      </c>
      <c r="S71" s="32">
        <f t="shared" si="10"/>
        <v>0</v>
      </c>
      <c r="T71" s="32">
        <f t="shared" si="10"/>
        <v>0</v>
      </c>
      <c r="U71" s="32">
        <f t="shared" si="10"/>
        <v>0</v>
      </c>
      <c r="V71" s="32">
        <f t="shared" si="10"/>
        <v>0</v>
      </c>
      <c r="W71" s="33">
        <f t="shared" si="12"/>
        <v>0</v>
      </c>
      <c r="X71" s="33">
        <f t="shared" si="13"/>
        <v>0</v>
      </c>
    </row>
    <row r="72" spans="1:24" ht="12" x14ac:dyDescent="0.15">
      <c r="A72" s="16" t="s">
        <v>113</v>
      </c>
      <c r="B72" s="30"/>
      <c r="C72" s="32">
        <f t="shared" si="14"/>
        <v>0</v>
      </c>
      <c r="D72" s="32">
        <f t="shared" si="10"/>
        <v>0</v>
      </c>
      <c r="E72" s="32">
        <f t="shared" si="10"/>
        <v>0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si="10"/>
        <v>0</v>
      </c>
      <c r="O72" s="32">
        <f t="shared" si="10"/>
        <v>0</v>
      </c>
      <c r="P72" s="32">
        <f t="shared" si="10"/>
        <v>0</v>
      </c>
      <c r="Q72" s="32">
        <f t="shared" si="10"/>
        <v>0</v>
      </c>
      <c r="R72" s="32">
        <f t="shared" si="10"/>
        <v>0</v>
      </c>
      <c r="S72" s="32">
        <f t="shared" si="10"/>
        <v>0</v>
      </c>
      <c r="T72" s="32">
        <f t="shared" si="10"/>
        <v>0</v>
      </c>
      <c r="U72" s="32">
        <f t="shared" si="10"/>
        <v>0</v>
      </c>
      <c r="V72" s="32">
        <f t="shared" si="10"/>
        <v>0</v>
      </c>
      <c r="W72" s="33">
        <f t="shared" si="12"/>
        <v>0</v>
      </c>
      <c r="X72" s="33">
        <f t="shared" si="13"/>
        <v>0</v>
      </c>
    </row>
    <row r="73" spans="1:24" ht="12" x14ac:dyDescent="0.15">
      <c r="A73" s="16" t="s">
        <v>114</v>
      </c>
      <c r="B73" s="30"/>
      <c r="C73" s="32">
        <f t="shared" si="14"/>
        <v>0</v>
      </c>
      <c r="D73" s="32">
        <f t="shared" si="10"/>
        <v>0</v>
      </c>
      <c r="E73" s="32">
        <f t="shared" si="10"/>
        <v>0</v>
      </c>
      <c r="F73" s="32">
        <f t="shared" si="10"/>
        <v>0</v>
      </c>
      <c r="G73" s="32">
        <f t="shared" si="10"/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2">
        <f t="shared" si="10"/>
        <v>0</v>
      </c>
      <c r="S73" s="32">
        <f t="shared" si="10"/>
        <v>0</v>
      </c>
      <c r="T73" s="32">
        <f t="shared" si="10"/>
        <v>0</v>
      </c>
      <c r="U73" s="32">
        <f t="shared" si="10"/>
        <v>0</v>
      </c>
      <c r="V73" s="32">
        <f t="shared" si="10"/>
        <v>0</v>
      </c>
      <c r="W73" s="33">
        <f t="shared" si="12"/>
        <v>0</v>
      </c>
      <c r="X73" s="33">
        <f t="shared" si="13"/>
        <v>0</v>
      </c>
    </row>
    <row r="74" spans="1:24" ht="12" x14ac:dyDescent="0.15">
      <c r="A74" s="16" t="s">
        <v>115</v>
      </c>
      <c r="B74" s="30"/>
      <c r="C74" s="32">
        <f t="shared" si="14"/>
        <v>0</v>
      </c>
      <c r="D74" s="32">
        <f t="shared" si="10"/>
        <v>0</v>
      </c>
      <c r="E74" s="32">
        <f t="shared" si="10"/>
        <v>0</v>
      </c>
      <c r="F74" s="32">
        <f t="shared" si="10"/>
        <v>0</v>
      </c>
      <c r="G74" s="32">
        <f t="shared" si="10"/>
        <v>0</v>
      </c>
      <c r="H74" s="32">
        <f t="shared" si="10"/>
        <v>0</v>
      </c>
      <c r="I74" s="32">
        <f t="shared" si="10"/>
        <v>0</v>
      </c>
      <c r="J74" s="32">
        <f t="shared" si="10"/>
        <v>0</v>
      </c>
      <c r="K74" s="32">
        <f t="shared" si="10"/>
        <v>0</v>
      </c>
      <c r="L74" s="32">
        <f t="shared" si="10"/>
        <v>0</v>
      </c>
      <c r="M74" s="32">
        <f t="shared" si="10"/>
        <v>0</v>
      </c>
      <c r="N74" s="32">
        <f t="shared" si="10"/>
        <v>0</v>
      </c>
      <c r="O74" s="32">
        <f t="shared" si="10"/>
        <v>0</v>
      </c>
      <c r="P74" s="32">
        <f t="shared" si="10"/>
        <v>0</v>
      </c>
      <c r="Q74" s="32">
        <f t="shared" si="10"/>
        <v>0</v>
      </c>
      <c r="R74" s="32">
        <f t="shared" si="10"/>
        <v>0</v>
      </c>
      <c r="S74" s="32">
        <f t="shared" si="10"/>
        <v>0</v>
      </c>
      <c r="T74" s="32">
        <f t="shared" si="10"/>
        <v>0</v>
      </c>
      <c r="U74" s="32">
        <f t="shared" si="10"/>
        <v>0</v>
      </c>
      <c r="V74" s="32">
        <f t="shared" si="10"/>
        <v>0</v>
      </c>
      <c r="W74" s="33">
        <f t="shared" si="12"/>
        <v>0</v>
      </c>
      <c r="X74" s="33">
        <f t="shared" si="13"/>
        <v>0</v>
      </c>
    </row>
    <row r="75" spans="1:24" ht="12" x14ac:dyDescent="0.15">
      <c r="A75" s="16" t="s">
        <v>116</v>
      </c>
      <c r="B75" s="30"/>
      <c r="C75" s="32">
        <f t="shared" si="14"/>
        <v>0</v>
      </c>
      <c r="D75" s="32">
        <f t="shared" si="10"/>
        <v>0</v>
      </c>
      <c r="E75" s="32">
        <f t="shared" si="10"/>
        <v>0</v>
      </c>
      <c r="F75" s="32">
        <f t="shared" si="10"/>
        <v>0</v>
      </c>
      <c r="G75" s="32">
        <f t="shared" si="10"/>
        <v>0</v>
      </c>
      <c r="H75" s="32">
        <f t="shared" si="10"/>
        <v>0</v>
      </c>
      <c r="I75" s="32">
        <f t="shared" si="10"/>
        <v>0</v>
      </c>
      <c r="J75" s="32">
        <f t="shared" si="10"/>
        <v>0</v>
      </c>
      <c r="K75" s="32">
        <f t="shared" si="10"/>
        <v>0</v>
      </c>
      <c r="L75" s="32">
        <f t="shared" si="10"/>
        <v>0</v>
      </c>
      <c r="M75" s="32">
        <f t="shared" si="10"/>
        <v>0</v>
      </c>
      <c r="N75" s="32">
        <f t="shared" si="10"/>
        <v>0</v>
      </c>
      <c r="O75" s="32">
        <f t="shared" si="10"/>
        <v>0</v>
      </c>
      <c r="P75" s="32">
        <f t="shared" si="10"/>
        <v>0</v>
      </c>
      <c r="Q75" s="32">
        <f t="shared" si="10"/>
        <v>0</v>
      </c>
      <c r="R75" s="32">
        <f t="shared" si="10"/>
        <v>0</v>
      </c>
      <c r="S75" s="32">
        <f t="shared" si="10"/>
        <v>0</v>
      </c>
      <c r="T75" s="32">
        <f t="shared" si="10"/>
        <v>0</v>
      </c>
      <c r="U75" s="32">
        <f t="shared" si="10"/>
        <v>0</v>
      </c>
      <c r="V75" s="32">
        <f t="shared" si="10"/>
        <v>0</v>
      </c>
      <c r="W75" s="33">
        <f t="shared" si="12"/>
        <v>0</v>
      </c>
      <c r="X75" s="33">
        <f t="shared" si="13"/>
        <v>0</v>
      </c>
    </row>
    <row r="76" spans="1:24" ht="12" x14ac:dyDescent="0.15">
      <c r="A76" s="16" t="s">
        <v>117</v>
      </c>
      <c r="B76" s="30"/>
      <c r="C76" s="32">
        <f t="shared" si="14"/>
        <v>0</v>
      </c>
      <c r="D76" s="32">
        <f t="shared" si="10"/>
        <v>0</v>
      </c>
      <c r="E76" s="32">
        <f t="shared" si="10"/>
        <v>0</v>
      </c>
      <c r="F76" s="32">
        <f t="shared" si="10"/>
        <v>0</v>
      </c>
      <c r="G76" s="32">
        <f t="shared" si="10"/>
        <v>0</v>
      </c>
      <c r="H76" s="32">
        <f t="shared" si="10"/>
        <v>0</v>
      </c>
      <c r="I76" s="32">
        <f t="shared" si="10"/>
        <v>0</v>
      </c>
      <c r="J76" s="32">
        <f t="shared" si="10"/>
        <v>0</v>
      </c>
      <c r="K76" s="32">
        <f t="shared" si="10"/>
        <v>0</v>
      </c>
      <c r="L76" s="32">
        <f t="shared" si="10"/>
        <v>0</v>
      </c>
      <c r="M76" s="32">
        <f t="shared" si="10"/>
        <v>0</v>
      </c>
      <c r="N76" s="32">
        <f t="shared" si="10"/>
        <v>0</v>
      </c>
      <c r="O76" s="32">
        <f t="shared" si="10"/>
        <v>0</v>
      </c>
      <c r="P76" s="32">
        <f t="shared" si="10"/>
        <v>0</v>
      </c>
      <c r="Q76" s="32">
        <f t="shared" si="10"/>
        <v>0</v>
      </c>
      <c r="R76" s="32">
        <f t="shared" si="10"/>
        <v>0</v>
      </c>
      <c r="S76" s="32">
        <f t="shared" si="10"/>
        <v>0</v>
      </c>
      <c r="T76" s="32">
        <f t="shared" si="10"/>
        <v>0</v>
      </c>
      <c r="U76" s="32">
        <f t="shared" si="10"/>
        <v>0</v>
      </c>
      <c r="V76" s="32">
        <f t="shared" si="10"/>
        <v>0</v>
      </c>
      <c r="W76" s="33">
        <f t="shared" si="12"/>
        <v>0</v>
      </c>
      <c r="X76" s="33">
        <f t="shared" si="13"/>
        <v>0</v>
      </c>
    </row>
    <row r="77" spans="1:24" ht="12" x14ac:dyDescent="0.15">
      <c r="A77" s="16" t="s">
        <v>118</v>
      </c>
      <c r="B77" s="30"/>
      <c r="C77" s="32">
        <f>ROUNDDOWN($B77*C$3,0)</f>
        <v>0</v>
      </c>
      <c r="D77" s="32">
        <f t="shared" ref="D77:V86" si="15">ROUNDDOWN($B77*D$3,0)</f>
        <v>0</v>
      </c>
      <c r="E77" s="32">
        <f t="shared" si="15"/>
        <v>0</v>
      </c>
      <c r="F77" s="32">
        <f t="shared" si="15"/>
        <v>0</v>
      </c>
      <c r="G77" s="32">
        <f t="shared" si="15"/>
        <v>0</v>
      </c>
      <c r="H77" s="32">
        <f t="shared" si="15"/>
        <v>0</v>
      </c>
      <c r="I77" s="32">
        <f t="shared" si="15"/>
        <v>0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si="15"/>
        <v>0</v>
      </c>
      <c r="O77" s="32">
        <f t="shared" si="15"/>
        <v>0</v>
      </c>
      <c r="P77" s="32">
        <f t="shared" si="15"/>
        <v>0</v>
      </c>
      <c r="Q77" s="32">
        <f t="shared" si="15"/>
        <v>0</v>
      </c>
      <c r="R77" s="32">
        <f t="shared" si="15"/>
        <v>0</v>
      </c>
      <c r="S77" s="32">
        <f t="shared" si="15"/>
        <v>0</v>
      </c>
      <c r="T77" s="32">
        <f t="shared" si="15"/>
        <v>0</v>
      </c>
      <c r="U77" s="32">
        <f t="shared" si="15"/>
        <v>0</v>
      </c>
      <c r="V77" s="32">
        <f t="shared" si="15"/>
        <v>0</v>
      </c>
      <c r="W77" s="33">
        <f t="shared" si="12"/>
        <v>0</v>
      </c>
      <c r="X77" s="33">
        <f t="shared" si="13"/>
        <v>0</v>
      </c>
    </row>
    <row r="78" spans="1:24" ht="12" x14ac:dyDescent="0.15">
      <c r="A78" s="16" t="s">
        <v>119</v>
      </c>
      <c r="B78" s="30"/>
      <c r="C78" s="32">
        <f t="shared" si="14"/>
        <v>0</v>
      </c>
      <c r="D78" s="32">
        <f t="shared" si="15"/>
        <v>0</v>
      </c>
      <c r="E78" s="32">
        <f t="shared" si="15"/>
        <v>0</v>
      </c>
      <c r="F78" s="32">
        <f t="shared" si="15"/>
        <v>0</v>
      </c>
      <c r="G78" s="32">
        <f t="shared" si="15"/>
        <v>0</v>
      </c>
      <c r="H78" s="32">
        <f t="shared" si="15"/>
        <v>0</v>
      </c>
      <c r="I78" s="32">
        <f t="shared" si="15"/>
        <v>0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si="15"/>
        <v>0</v>
      </c>
      <c r="O78" s="32">
        <f t="shared" si="15"/>
        <v>0</v>
      </c>
      <c r="P78" s="32">
        <f t="shared" si="15"/>
        <v>0</v>
      </c>
      <c r="Q78" s="32">
        <f t="shared" si="15"/>
        <v>0</v>
      </c>
      <c r="R78" s="32">
        <f t="shared" si="15"/>
        <v>0</v>
      </c>
      <c r="S78" s="32">
        <f t="shared" si="15"/>
        <v>0</v>
      </c>
      <c r="T78" s="32">
        <f t="shared" si="15"/>
        <v>0</v>
      </c>
      <c r="U78" s="32">
        <f t="shared" si="15"/>
        <v>0</v>
      </c>
      <c r="V78" s="32">
        <f t="shared" si="15"/>
        <v>0</v>
      </c>
      <c r="W78" s="33">
        <f t="shared" si="12"/>
        <v>0</v>
      </c>
      <c r="X78" s="33">
        <f t="shared" si="13"/>
        <v>0</v>
      </c>
    </row>
    <row r="79" spans="1:24" ht="12" x14ac:dyDescent="0.15">
      <c r="A79" s="16" t="s">
        <v>103</v>
      </c>
      <c r="B79" s="30"/>
      <c r="C79" s="32">
        <f t="shared" si="14"/>
        <v>0</v>
      </c>
      <c r="D79" s="32">
        <f t="shared" si="15"/>
        <v>0</v>
      </c>
      <c r="E79" s="32">
        <f t="shared" si="15"/>
        <v>0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0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5"/>
        <v>0</v>
      </c>
      <c r="O79" s="32">
        <f t="shared" si="15"/>
        <v>0</v>
      </c>
      <c r="P79" s="32">
        <f t="shared" si="15"/>
        <v>0</v>
      </c>
      <c r="Q79" s="32">
        <f t="shared" si="15"/>
        <v>0</v>
      </c>
      <c r="R79" s="32">
        <f t="shared" si="15"/>
        <v>0</v>
      </c>
      <c r="S79" s="32">
        <f t="shared" si="15"/>
        <v>0</v>
      </c>
      <c r="T79" s="32">
        <f t="shared" si="15"/>
        <v>0</v>
      </c>
      <c r="U79" s="32">
        <f t="shared" si="15"/>
        <v>0</v>
      </c>
      <c r="V79" s="32">
        <f t="shared" si="15"/>
        <v>0</v>
      </c>
      <c r="W79" s="33">
        <f t="shared" si="12"/>
        <v>0</v>
      </c>
      <c r="X79" s="33">
        <f t="shared" si="13"/>
        <v>0</v>
      </c>
    </row>
    <row r="80" spans="1:24" ht="12" x14ac:dyDescent="0.15">
      <c r="A80" s="16" t="s">
        <v>120</v>
      </c>
      <c r="B80" s="30"/>
      <c r="C80" s="32">
        <f>ROUNDDOWN($B80*C$3,0)</f>
        <v>0</v>
      </c>
      <c r="D80" s="32">
        <f t="shared" si="15"/>
        <v>0</v>
      </c>
      <c r="E80" s="32">
        <f t="shared" si="15"/>
        <v>0</v>
      </c>
      <c r="F80" s="32">
        <f t="shared" si="15"/>
        <v>0</v>
      </c>
      <c r="G80" s="32">
        <f t="shared" si="15"/>
        <v>0</v>
      </c>
      <c r="H80" s="32">
        <f t="shared" si="15"/>
        <v>0</v>
      </c>
      <c r="I80" s="32">
        <f t="shared" si="15"/>
        <v>0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si="15"/>
        <v>0</v>
      </c>
      <c r="O80" s="32">
        <f t="shared" si="15"/>
        <v>0</v>
      </c>
      <c r="P80" s="32">
        <f t="shared" si="15"/>
        <v>0</v>
      </c>
      <c r="Q80" s="32">
        <f t="shared" si="15"/>
        <v>0</v>
      </c>
      <c r="R80" s="32">
        <f t="shared" si="15"/>
        <v>0</v>
      </c>
      <c r="S80" s="32">
        <f t="shared" si="15"/>
        <v>0</v>
      </c>
      <c r="T80" s="32">
        <f t="shared" si="15"/>
        <v>0</v>
      </c>
      <c r="U80" s="32">
        <f t="shared" si="15"/>
        <v>0</v>
      </c>
      <c r="V80" s="32">
        <f t="shared" si="15"/>
        <v>0</v>
      </c>
      <c r="W80" s="33">
        <f t="shared" si="12"/>
        <v>0</v>
      </c>
      <c r="X80" s="33">
        <f t="shared" si="13"/>
        <v>0</v>
      </c>
    </row>
    <row r="81" spans="1:24" ht="12" x14ac:dyDescent="0.15">
      <c r="A81" s="16" t="s">
        <v>121</v>
      </c>
      <c r="B81" s="30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3"/>
      <c r="X81" s="33"/>
    </row>
    <row r="82" spans="1:24" ht="12" x14ac:dyDescent="0.15">
      <c r="A82" s="16" t="s">
        <v>122</v>
      </c>
      <c r="B82" s="30">
        <v>608597</v>
      </c>
      <c r="C82" s="32">
        <f>ROUNDDOWN($B82*C$3,0)</f>
        <v>56316</v>
      </c>
      <c r="D82" s="32">
        <f t="shared" ref="D82:V83" si="16">ROUNDDOWN($B82*D$3,0)</f>
        <v>23635</v>
      </c>
      <c r="E82" s="32">
        <f t="shared" si="16"/>
        <v>17847</v>
      </c>
      <c r="F82" s="32">
        <f t="shared" si="16"/>
        <v>19671</v>
      </c>
      <c r="G82" s="32">
        <f t="shared" si="16"/>
        <v>19618</v>
      </c>
      <c r="H82" s="32">
        <f t="shared" si="16"/>
        <v>13286</v>
      </c>
      <c r="I82" s="32">
        <f t="shared" si="16"/>
        <v>25455</v>
      </c>
      <c r="J82" s="32">
        <f t="shared" si="16"/>
        <v>41381</v>
      </c>
      <c r="K82" s="32">
        <f t="shared" si="16"/>
        <v>31997</v>
      </c>
      <c r="L82" s="32">
        <f t="shared" si="16"/>
        <v>54339</v>
      </c>
      <c r="M82" s="32">
        <f t="shared" si="16"/>
        <v>24889</v>
      </c>
      <c r="N82" s="32">
        <f t="shared" si="16"/>
        <v>18956</v>
      </c>
      <c r="O82" s="32">
        <f t="shared" si="16"/>
        <v>18693</v>
      </c>
      <c r="P82" s="32">
        <f t="shared" si="16"/>
        <v>19105</v>
      </c>
      <c r="Q82" s="32">
        <f t="shared" si="16"/>
        <v>27090</v>
      </c>
      <c r="R82" s="32">
        <f t="shared" si="16"/>
        <v>31506</v>
      </c>
      <c r="S82" s="32">
        <f t="shared" si="16"/>
        <v>24376</v>
      </c>
      <c r="T82" s="32">
        <f t="shared" si="16"/>
        <v>21148</v>
      </c>
      <c r="U82" s="32">
        <f t="shared" si="16"/>
        <v>16693</v>
      </c>
      <c r="V82" s="32">
        <f t="shared" si="16"/>
        <v>102587</v>
      </c>
      <c r="W82" s="33">
        <f>SUM(C82:V82)+9</f>
        <v>608597</v>
      </c>
      <c r="X82" s="33">
        <f>W82-B82</f>
        <v>0</v>
      </c>
    </row>
    <row r="83" spans="1:24" ht="12" x14ac:dyDescent="0.15">
      <c r="A83" s="16" t="s">
        <v>123</v>
      </c>
      <c r="B83" s="30">
        <v>328977</v>
      </c>
      <c r="C83" s="32">
        <f>ROUNDDOWN($B83*C$3,0)</f>
        <v>30442</v>
      </c>
      <c r="D83" s="32">
        <f t="shared" si="16"/>
        <v>12776</v>
      </c>
      <c r="E83" s="32">
        <f t="shared" si="16"/>
        <v>9647</v>
      </c>
      <c r="F83" s="32">
        <f t="shared" si="16"/>
        <v>10633</v>
      </c>
      <c r="G83" s="32">
        <f t="shared" si="16"/>
        <v>10604</v>
      </c>
      <c r="H83" s="32">
        <f t="shared" si="16"/>
        <v>7182</v>
      </c>
      <c r="I83" s="32">
        <f t="shared" si="16"/>
        <v>13759</v>
      </c>
      <c r="J83" s="32">
        <f t="shared" si="16"/>
        <v>22368</v>
      </c>
      <c r="K83" s="32">
        <f t="shared" si="16"/>
        <v>17296</v>
      </c>
      <c r="L83" s="32">
        <f t="shared" si="16"/>
        <v>29373</v>
      </c>
      <c r="M83" s="32">
        <f t="shared" si="16"/>
        <v>13453</v>
      </c>
      <c r="N83" s="32">
        <f t="shared" si="16"/>
        <v>10246</v>
      </c>
      <c r="O83" s="32">
        <f t="shared" si="16"/>
        <v>10104</v>
      </c>
      <c r="P83" s="32">
        <f t="shared" si="16"/>
        <v>10327</v>
      </c>
      <c r="Q83" s="32">
        <f t="shared" si="16"/>
        <v>14643</v>
      </c>
      <c r="R83" s="32">
        <f t="shared" si="16"/>
        <v>17030</v>
      </c>
      <c r="S83" s="32">
        <f t="shared" si="16"/>
        <v>13176</v>
      </c>
      <c r="T83" s="32">
        <f t="shared" si="16"/>
        <v>11432</v>
      </c>
      <c r="U83" s="32">
        <f t="shared" si="16"/>
        <v>9023</v>
      </c>
      <c r="V83" s="32">
        <f>ROUNDDOWN($B83*V$3,0)+10</f>
        <v>55463</v>
      </c>
      <c r="W83" s="33">
        <f>SUM(C83:V83)</f>
        <v>328977</v>
      </c>
      <c r="X83" s="33">
        <f>W83-B83</f>
        <v>0</v>
      </c>
    </row>
    <row r="84" spans="1:24" ht="12" x14ac:dyDescent="0.15">
      <c r="A84" s="16" t="s">
        <v>124</v>
      </c>
      <c r="B84" s="30"/>
      <c r="C84" s="32">
        <f t="shared" si="14"/>
        <v>0</v>
      </c>
      <c r="D84" s="32">
        <f t="shared" si="15"/>
        <v>0</v>
      </c>
      <c r="E84" s="32">
        <f t="shared" si="15"/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2">
        <f t="shared" si="15"/>
        <v>0</v>
      </c>
      <c r="R84" s="32">
        <f t="shared" si="15"/>
        <v>0</v>
      </c>
      <c r="S84" s="32">
        <f t="shared" si="15"/>
        <v>0</v>
      </c>
      <c r="T84" s="32">
        <f t="shared" si="15"/>
        <v>0</v>
      </c>
      <c r="U84" s="32">
        <f t="shared" si="15"/>
        <v>0</v>
      </c>
      <c r="V84" s="32">
        <f t="shared" si="15"/>
        <v>0</v>
      </c>
      <c r="W84" s="33">
        <f>SUM(C84:V84)</f>
        <v>0</v>
      </c>
      <c r="X84" s="33">
        <f>W84-B84</f>
        <v>0</v>
      </c>
    </row>
    <row r="85" spans="1:24" ht="12" x14ac:dyDescent="0.15">
      <c r="A85" s="16" t="s">
        <v>125</v>
      </c>
      <c r="B85" s="30">
        <v>937574</v>
      </c>
      <c r="C85" s="32">
        <f>ROUNDDOWN($B85*C$3,0)</f>
        <v>86758</v>
      </c>
      <c r="D85" s="32">
        <f t="shared" si="15"/>
        <v>36411</v>
      </c>
      <c r="E85" s="32">
        <f t="shared" si="15"/>
        <v>27494</v>
      </c>
      <c r="F85" s="32">
        <f t="shared" si="15"/>
        <v>30304</v>
      </c>
      <c r="G85" s="32">
        <f t="shared" si="15"/>
        <v>30223</v>
      </c>
      <c r="H85" s="32">
        <f t="shared" si="15"/>
        <v>20468</v>
      </c>
      <c r="I85" s="32">
        <f t="shared" si="15"/>
        <v>39214</v>
      </c>
      <c r="J85" s="32">
        <f t="shared" si="15"/>
        <v>63750</v>
      </c>
      <c r="K85" s="32">
        <f t="shared" si="15"/>
        <v>49293</v>
      </c>
      <c r="L85" s="32">
        <f t="shared" si="15"/>
        <v>83712</v>
      </c>
      <c r="M85" s="32">
        <f t="shared" si="15"/>
        <v>38343</v>
      </c>
      <c r="N85" s="32">
        <f t="shared" si="15"/>
        <v>29203</v>
      </c>
      <c r="O85" s="32">
        <f t="shared" si="15"/>
        <v>28798</v>
      </c>
      <c r="P85" s="32">
        <f t="shared" si="15"/>
        <v>29433</v>
      </c>
      <c r="Q85" s="32">
        <f t="shared" si="15"/>
        <v>41734</v>
      </c>
      <c r="R85" s="32">
        <f t="shared" si="15"/>
        <v>48537</v>
      </c>
      <c r="S85" s="32">
        <f t="shared" si="15"/>
        <v>37552</v>
      </c>
      <c r="T85" s="32">
        <f t="shared" si="15"/>
        <v>32581</v>
      </c>
      <c r="U85" s="32">
        <f t="shared" si="15"/>
        <v>25717</v>
      </c>
      <c r="V85" s="32">
        <f>ROUNDDOWN($B85*V$3,0)+8</f>
        <v>158049</v>
      </c>
      <c r="W85" s="33">
        <f>SUM(C85:V85)</f>
        <v>937574</v>
      </c>
      <c r="X85" s="33">
        <f>W85-B85</f>
        <v>0</v>
      </c>
    </row>
    <row r="86" spans="1:24" ht="12.75" thickBot="1" x14ac:dyDescent="0.2">
      <c r="A86" s="17" t="s">
        <v>126</v>
      </c>
      <c r="B86" s="31">
        <v>937574</v>
      </c>
      <c r="C86" s="32">
        <f>ROUNDDOWN($B86*C$3,0)</f>
        <v>86758</v>
      </c>
      <c r="D86" s="32">
        <f t="shared" si="15"/>
        <v>36411</v>
      </c>
      <c r="E86" s="32">
        <f t="shared" si="15"/>
        <v>27494</v>
      </c>
      <c r="F86" s="32">
        <f t="shared" si="15"/>
        <v>30304</v>
      </c>
      <c r="G86" s="32">
        <f t="shared" si="15"/>
        <v>30223</v>
      </c>
      <c r="H86" s="32">
        <f t="shared" si="15"/>
        <v>20468</v>
      </c>
      <c r="I86" s="32">
        <f t="shared" si="15"/>
        <v>39214</v>
      </c>
      <c r="J86" s="32">
        <f t="shared" si="15"/>
        <v>63750</v>
      </c>
      <c r="K86" s="32">
        <f t="shared" si="15"/>
        <v>49293</v>
      </c>
      <c r="L86" s="32">
        <f t="shared" si="15"/>
        <v>83712</v>
      </c>
      <c r="M86" s="32">
        <f t="shared" si="15"/>
        <v>38343</v>
      </c>
      <c r="N86" s="32">
        <f t="shared" si="15"/>
        <v>29203</v>
      </c>
      <c r="O86" s="32">
        <f t="shared" si="15"/>
        <v>28798</v>
      </c>
      <c r="P86" s="32">
        <f t="shared" si="15"/>
        <v>29433</v>
      </c>
      <c r="Q86" s="32">
        <f t="shared" si="15"/>
        <v>41734</v>
      </c>
      <c r="R86" s="32">
        <f t="shared" si="15"/>
        <v>48537</v>
      </c>
      <c r="S86" s="32">
        <f t="shared" si="15"/>
        <v>37552</v>
      </c>
      <c r="T86" s="32">
        <f t="shared" si="15"/>
        <v>32581</v>
      </c>
      <c r="U86" s="32">
        <f t="shared" si="15"/>
        <v>25717</v>
      </c>
      <c r="V86" s="32">
        <f>ROUNDDOWN($B86*V$3,0)+8</f>
        <v>158049</v>
      </c>
      <c r="W86" s="33">
        <f>SUM(C86:V86)</f>
        <v>937574</v>
      </c>
      <c r="X86" s="33">
        <f>W86-B86</f>
        <v>0</v>
      </c>
    </row>
    <row r="88" spans="1:24" ht="13.5" customHeight="1" x14ac:dyDescent="0.15">
      <c r="A88" s="41" t="s">
        <v>163</v>
      </c>
      <c r="B88" s="41"/>
      <c r="C88" s="3">
        <f t="shared" ref="C88:X88" si="17">C63-C86</f>
        <v>0</v>
      </c>
      <c r="D88" s="3">
        <f t="shared" ref="D88:V88" si="18">D63-D86</f>
        <v>0</v>
      </c>
      <c r="E88" s="3">
        <f t="shared" si="18"/>
        <v>0</v>
      </c>
      <c r="F88" s="3">
        <f t="shared" si="18"/>
        <v>0</v>
      </c>
      <c r="G88" s="3">
        <f t="shared" si="18"/>
        <v>0</v>
      </c>
      <c r="H88" s="3">
        <f t="shared" si="18"/>
        <v>0</v>
      </c>
      <c r="I88" s="3">
        <f t="shared" si="18"/>
        <v>0</v>
      </c>
      <c r="J88" s="3">
        <f t="shared" si="18"/>
        <v>0</v>
      </c>
      <c r="K88" s="3">
        <f t="shared" si="18"/>
        <v>0</v>
      </c>
      <c r="L88" s="3">
        <f t="shared" si="18"/>
        <v>0</v>
      </c>
      <c r="M88" s="3">
        <f t="shared" si="18"/>
        <v>0</v>
      </c>
      <c r="N88" s="3">
        <f t="shared" si="18"/>
        <v>0</v>
      </c>
      <c r="O88" s="3">
        <f t="shared" si="18"/>
        <v>0</v>
      </c>
      <c r="P88" s="3">
        <f t="shared" si="18"/>
        <v>0</v>
      </c>
      <c r="Q88" s="3">
        <f t="shared" si="18"/>
        <v>0</v>
      </c>
      <c r="R88" s="3">
        <f t="shared" si="18"/>
        <v>0</v>
      </c>
      <c r="S88" s="3">
        <f t="shared" si="18"/>
        <v>0</v>
      </c>
      <c r="T88" s="3">
        <f t="shared" si="18"/>
        <v>0</v>
      </c>
      <c r="U88" s="3">
        <f t="shared" si="18"/>
        <v>0</v>
      </c>
      <c r="V88" s="3">
        <f t="shared" si="18"/>
        <v>0</v>
      </c>
      <c r="W88" s="3">
        <f t="shared" si="17"/>
        <v>0</v>
      </c>
      <c r="X88" s="3">
        <f t="shared" si="17"/>
        <v>0</v>
      </c>
    </row>
    <row r="89" spans="1:24" ht="13.5" customHeight="1" x14ac:dyDescent="0.15">
      <c r="A89" s="41" t="s">
        <v>164</v>
      </c>
      <c r="B89" s="41"/>
      <c r="C89" s="3">
        <f>C52-'資金収支計算書（CF）'!C51</f>
        <v>0</v>
      </c>
      <c r="D89" s="3">
        <f>D52-'資金収支計算書（CF）'!D51</f>
        <v>0</v>
      </c>
      <c r="E89" s="3">
        <f>E52-'資金収支計算書（CF）'!E51</f>
        <v>0</v>
      </c>
      <c r="F89" s="3">
        <f>F52-'資金収支計算書（CF）'!F51</f>
        <v>0</v>
      </c>
      <c r="G89" s="3">
        <f>G52-'資金収支計算書（CF）'!G51</f>
        <v>0</v>
      </c>
      <c r="H89" s="3">
        <f>H52-'資金収支計算書（CF）'!H51</f>
        <v>0</v>
      </c>
      <c r="I89" s="3">
        <f>I52-'資金収支計算書（CF）'!I51</f>
        <v>0</v>
      </c>
      <c r="J89" s="3">
        <f>J52-'資金収支計算書（CF）'!J51</f>
        <v>0</v>
      </c>
      <c r="K89" s="3">
        <f>K52-'資金収支計算書（CF）'!K51</f>
        <v>0</v>
      </c>
      <c r="L89" s="3">
        <f>L52-'資金収支計算書（CF）'!L51</f>
        <v>0</v>
      </c>
      <c r="M89" s="3">
        <f>M52-'資金収支計算書（CF）'!M51</f>
        <v>0</v>
      </c>
      <c r="N89" s="3">
        <f>N52-'資金収支計算書（CF）'!N51</f>
        <v>0</v>
      </c>
      <c r="O89" s="3">
        <f>O52-'資金収支計算書（CF）'!O51</f>
        <v>0</v>
      </c>
      <c r="P89" s="3">
        <f>P52-'資金収支計算書（CF）'!P51</f>
        <v>0</v>
      </c>
      <c r="Q89" s="3">
        <f>Q52-'資金収支計算書（CF）'!Q51</f>
        <v>0</v>
      </c>
      <c r="R89" s="3">
        <f>R52-'資金収支計算書（CF）'!R51</f>
        <v>0</v>
      </c>
      <c r="S89" s="3">
        <f>S52-'資金収支計算書（CF）'!S51</f>
        <v>0</v>
      </c>
      <c r="T89" s="3">
        <f>T52-'資金収支計算書（CF）'!T51</f>
        <v>0</v>
      </c>
      <c r="U89" s="3">
        <f>U52-'資金収支計算書（CF）'!U51</f>
        <v>0</v>
      </c>
      <c r="V89" s="3">
        <f>V52-'資金収支計算書（CF）'!V51</f>
        <v>0</v>
      </c>
      <c r="W89" s="3">
        <f>W52-'資金収支計算書（CF）'!W51</f>
        <v>0</v>
      </c>
      <c r="X89" s="3">
        <f>X52-'資金収支計算書（CF）'!X51</f>
        <v>0</v>
      </c>
    </row>
    <row r="90" spans="1:24" ht="13.5" customHeight="1" x14ac:dyDescent="0.15">
      <c r="A90" s="41" t="s">
        <v>165</v>
      </c>
      <c r="B90" s="41"/>
      <c r="C90" s="3">
        <f>C85-'純資産変動計算書（NW）'!C19</f>
        <v>0</v>
      </c>
      <c r="D90" s="3">
        <f>D85-'純資産変動計算書（NW）'!D19</f>
        <v>0</v>
      </c>
      <c r="E90" s="3">
        <f>E85-'純資産変動計算書（NW）'!E19</f>
        <v>0</v>
      </c>
      <c r="F90" s="3">
        <f>F85-'純資産変動計算書（NW）'!F19</f>
        <v>0</v>
      </c>
      <c r="G90" s="3">
        <f>G85-'純資産変動計算書（NW）'!G19</f>
        <v>0</v>
      </c>
      <c r="H90" s="3">
        <f>H85-'純資産変動計算書（NW）'!H19</f>
        <v>0</v>
      </c>
      <c r="I90" s="3">
        <f>I85-'純資産変動計算書（NW）'!I19</f>
        <v>0</v>
      </c>
      <c r="J90" s="3">
        <f>J85-'純資産変動計算書（NW）'!J19</f>
        <v>0</v>
      </c>
      <c r="K90" s="3">
        <f>K85-'純資産変動計算書（NW）'!K19</f>
        <v>0</v>
      </c>
      <c r="L90" s="3">
        <f>L85-'純資産変動計算書（NW）'!L19</f>
        <v>0</v>
      </c>
      <c r="M90" s="3">
        <f>M85-'純資産変動計算書（NW）'!M19</f>
        <v>0</v>
      </c>
      <c r="N90" s="3">
        <f>N85-'純資産変動計算書（NW）'!N19</f>
        <v>0</v>
      </c>
      <c r="O90" s="3">
        <f>O85-'純資産変動計算書（NW）'!O19</f>
        <v>0</v>
      </c>
      <c r="P90" s="3">
        <f>P85-'純資産変動計算書（NW）'!P19</f>
        <v>0</v>
      </c>
      <c r="Q90" s="3">
        <f>Q85-'純資産変動計算書（NW）'!Q19</f>
        <v>0</v>
      </c>
      <c r="R90" s="3">
        <f>R85-'純資産変動計算書（NW）'!R19</f>
        <v>0</v>
      </c>
      <c r="S90" s="3">
        <f>S85-'純資産変動計算書（NW）'!S19</f>
        <v>0</v>
      </c>
      <c r="T90" s="3">
        <f>T85-'純資産変動計算書（NW）'!T19</f>
        <v>0</v>
      </c>
      <c r="U90" s="3">
        <f>U85-'純資産変動計算書（NW）'!U19</f>
        <v>0</v>
      </c>
      <c r="V90" s="3">
        <f>V85-'純資産変動計算書（NW）'!V19</f>
        <v>0</v>
      </c>
      <c r="W90" s="3">
        <f>W85-'純資産変動計算書（NW）'!W19</f>
        <v>0</v>
      </c>
      <c r="X90" s="3">
        <f>X85-'純資産変動計算書（NW）'!X19</f>
        <v>0</v>
      </c>
    </row>
    <row r="98" spans="2:3" ht="12.75" x14ac:dyDescent="0.15">
      <c r="B98" s="38"/>
      <c r="C98" s="38"/>
    </row>
  </sheetData>
  <mergeCells count="6">
    <mergeCell ref="B98:C98"/>
    <mergeCell ref="W2:W3"/>
    <mergeCell ref="X2:X3"/>
    <mergeCell ref="A90:B90"/>
    <mergeCell ref="A89:B89"/>
    <mergeCell ref="A88:B8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2:X40"/>
  <sheetViews>
    <sheetView zoomScaleNormal="100" workbookViewId="0">
      <pane xSplit="1" ySplit="3" topLeftCell="B25" activePane="bottomRight" state="frozen"/>
      <selection pane="topRight" activeCell="B1" sqref="B1"/>
      <selection pane="bottomLeft" activeCell="A3" sqref="A3"/>
      <selection pane="bottomRight" activeCell="C40" sqref="C40"/>
    </sheetView>
  </sheetViews>
  <sheetFormatPr defaultColWidth="8.875" defaultRowHeight="12" x14ac:dyDescent="0.15"/>
  <cols>
    <col min="1" max="1" width="23" style="3" bestFit="1" customWidth="1"/>
    <col min="2" max="2" width="10.125" style="3" bestFit="1" customWidth="1"/>
    <col min="3" max="24" width="10.625" style="37" customWidth="1"/>
    <col min="25" max="16384" width="8.875" style="3"/>
  </cols>
  <sheetData>
    <row r="2" spans="1:24" ht="21.75" thickBot="1" x14ac:dyDescent="0.25">
      <c r="A2" s="2" t="s">
        <v>0</v>
      </c>
      <c r="B2" s="11" t="s">
        <v>158</v>
      </c>
      <c r="C2" s="34" t="str">
        <f>按分率!B3</f>
        <v>余市町</v>
      </c>
      <c r="D2" s="34" t="str">
        <f>按分率!C3</f>
        <v>仁木町</v>
      </c>
      <c r="E2" s="34" t="str">
        <f>按分率!D3</f>
        <v>赤井川村</v>
      </c>
      <c r="F2" s="34" t="str">
        <f>按分率!E3</f>
        <v>古平町</v>
      </c>
      <c r="G2" s="34" t="str">
        <f>按分率!F3</f>
        <v>積丹町</v>
      </c>
      <c r="H2" s="34" t="str">
        <f>按分率!G3</f>
        <v>神恵内村</v>
      </c>
      <c r="I2" s="34" t="str">
        <f>按分率!H3</f>
        <v>泊村</v>
      </c>
      <c r="J2" s="34" t="str">
        <f>按分率!I3</f>
        <v>岩内町</v>
      </c>
      <c r="K2" s="34" t="str">
        <f>按分率!J3</f>
        <v>共和町</v>
      </c>
      <c r="L2" s="34" t="str">
        <f>按分率!K3</f>
        <v>倶知安町</v>
      </c>
      <c r="M2" s="34" t="str">
        <f>按分率!L3</f>
        <v>京極町</v>
      </c>
      <c r="N2" s="34" t="str">
        <f>按分率!M3</f>
        <v>喜茂別町</v>
      </c>
      <c r="O2" s="34" t="str">
        <f>按分率!N3</f>
        <v>留寿都村</v>
      </c>
      <c r="P2" s="34" t="str">
        <f>按分率!O3</f>
        <v>真狩村</v>
      </c>
      <c r="Q2" s="34" t="str">
        <f>按分率!P3</f>
        <v>ニセコ町</v>
      </c>
      <c r="R2" s="34" t="str">
        <f>按分率!Q3</f>
        <v>蘭越町</v>
      </c>
      <c r="S2" s="34" t="str">
        <f>按分率!R3</f>
        <v>黒松内町</v>
      </c>
      <c r="T2" s="34" t="str">
        <f>按分率!S3</f>
        <v>寿都町</v>
      </c>
      <c r="U2" s="34" t="str">
        <f>按分率!T3</f>
        <v>島牧村</v>
      </c>
      <c r="V2" s="34" t="str">
        <f>按分率!U3</f>
        <v>小樽市</v>
      </c>
      <c r="W2" s="42" t="str">
        <f>'貸借対照表（BS）'!W2</f>
        <v>検算</v>
      </c>
      <c r="X2" s="42" t="s">
        <v>162</v>
      </c>
    </row>
    <row r="3" spans="1:24" ht="12.75" thickBot="1" x14ac:dyDescent="0.2">
      <c r="B3" s="4" t="s">
        <v>1</v>
      </c>
      <c r="C3" s="35">
        <f>'貸借対照表（BS）'!C3</f>
        <v>9.2535485265509046E-2</v>
      </c>
      <c r="D3" s="35">
        <f>'貸借対照表（BS）'!D3</f>
        <v>3.8835650983500253E-2</v>
      </c>
      <c r="E3" s="35">
        <f>'貸借対照表（BS）'!E3</f>
        <v>2.9324879314071618E-2</v>
      </c>
      <c r="F3" s="35">
        <f>'貸借対照表（BS）'!F3</f>
        <v>3.2322213415952157E-2</v>
      </c>
      <c r="G3" s="35">
        <f>'貸借対照表（BS）'!G3</f>
        <v>3.2235751855320988E-2</v>
      </c>
      <c r="H3" s="35">
        <f>'貸借対照表（BS）'!H3</f>
        <v>2.183154405937027E-2</v>
      </c>
      <c r="I3" s="35">
        <f>'貸借対照表（BS）'!I3</f>
        <v>4.1825779955328192E-2</v>
      </c>
      <c r="J3" s="35">
        <f>'貸借対照表（BS）'!J3</f>
        <v>6.7994812306362132E-2</v>
      </c>
      <c r="K3" s="35">
        <f>'貸借対照表（BS）'!K3</f>
        <v>5.257583399380359E-2</v>
      </c>
      <c r="L3" s="35">
        <f>'貸借対照表（BS）'!L3</f>
        <v>8.9285971611787598E-2</v>
      </c>
      <c r="M3" s="35">
        <f>'貸借対照表（BS）'!M3</f>
        <v>4.0896318178543126E-2</v>
      </c>
      <c r="N3" s="35">
        <f>'貸借対照表（BS）'!N3</f>
        <v>3.1147777217378773E-2</v>
      </c>
      <c r="O3" s="35">
        <f>'貸借対照表（BS）'!O3</f>
        <v>3.0715469414222926E-2</v>
      </c>
      <c r="P3" s="35">
        <f>'貸借対照表（BS）'!P3</f>
        <v>3.1392751639167084E-2</v>
      </c>
      <c r="Q3" s="35">
        <f>'貸借対照表（BS）'!Q3</f>
        <v>4.4513293464947042E-2</v>
      </c>
      <c r="R3" s="35">
        <f>'貸借対照表（BS）'!R3</f>
        <v>5.1768859427912671E-2</v>
      </c>
      <c r="S3" s="35">
        <f>'貸借対照表（BS）'!S3</f>
        <v>4.0053317962389222E-2</v>
      </c>
      <c r="T3" s="35">
        <f>'貸借対照表（BS）'!T3</f>
        <v>3.4750342243677498E-2</v>
      </c>
      <c r="U3" s="35">
        <f>'貸借対照表（BS）'!U3</f>
        <v>2.742993011023849E-2</v>
      </c>
      <c r="V3" s="35">
        <f>'貸借対照表（BS）'!V3</f>
        <v>0.16856401758051734</v>
      </c>
      <c r="W3" s="42"/>
      <c r="X3" s="42"/>
    </row>
    <row r="4" spans="1:24" x14ac:dyDescent="0.15">
      <c r="A4" s="5" t="s">
        <v>127</v>
      </c>
      <c r="B4" s="24">
        <v>14410745</v>
      </c>
      <c r="C4" s="36">
        <f>ROUNDDOWN($B4*C$3,0)</f>
        <v>1333505</v>
      </c>
      <c r="D4" s="36">
        <f t="shared" ref="D4:V18" si="0">ROUNDDOWN($B4*D$3,0)</f>
        <v>559650</v>
      </c>
      <c r="E4" s="36">
        <f t="shared" si="0"/>
        <v>422593</v>
      </c>
      <c r="F4" s="36">
        <f t="shared" si="0"/>
        <v>465787</v>
      </c>
      <c r="G4" s="36">
        <f t="shared" si="0"/>
        <v>464541</v>
      </c>
      <c r="H4" s="36">
        <f t="shared" si="0"/>
        <v>314608</v>
      </c>
      <c r="I4" s="36">
        <f t="shared" si="0"/>
        <v>602740</v>
      </c>
      <c r="J4" s="36">
        <f t="shared" si="0"/>
        <v>979855</v>
      </c>
      <c r="K4" s="36">
        <f t="shared" si="0"/>
        <v>757656</v>
      </c>
      <c r="L4" s="36">
        <f t="shared" si="0"/>
        <v>1286677</v>
      </c>
      <c r="M4" s="36">
        <f t="shared" si="0"/>
        <v>589346</v>
      </c>
      <c r="N4" s="36">
        <f t="shared" si="0"/>
        <v>448862</v>
      </c>
      <c r="O4" s="36">
        <f t="shared" si="0"/>
        <v>442632</v>
      </c>
      <c r="P4" s="36">
        <f t="shared" si="0"/>
        <v>452392</v>
      </c>
      <c r="Q4" s="36">
        <f t="shared" si="0"/>
        <v>641469</v>
      </c>
      <c r="R4" s="36">
        <f t="shared" si="0"/>
        <v>746027</v>
      </c>
      <c r="S4" s="36">
        <f t="shared" si="0"/>
        <v>577198</v>
      </c>
      <c r="T4" s="36">
        <f t="shared" si="0"/>
        <v>500778</v>
      </c>
      <c r="U4" s="36">
        <f t="shared" si="0"/>
        <v>395285</v>
      </c>
      <c r="V4" s="36">
        <f>ROUNDDOWN($B4*V$3,0)+11</f>
        <v>2429144</v>
      </c>
      <c r="W4" s="33">
        <f t="shared" ref="W4:W38" si="1">SUM(C4:V4)</f>
        <v>14410745</v>
      </c>
      <c r="X4" s="33">
        <f t="shared" ref="X4:X38" si="2">W4-B4</f>
        <v>0</v>
      </c>
    </row>
    <row r="5" spans="1:24" x14ac:dyDescent="0.15">
      <c r="A5" s="7" t="s">
        <v>128</v>
      </c>
      <c r="B5" s="22">
        <v>14344745</v>
      </c>
      <c r="C5" s="36">
        <f t="shared" ref="C5:R14" si="3">ROUNDDOWN($B5*C$3,0)</f>
        <v>1327397</v>
      </c>
      <c r="D5" s="36">
        <f t="shared" si="3"/>
        <v>557087</v>
      </c>
      <c r="E5" s="36">
        <f t="shared" si="3"/>
        <v>420657</v>
      </c>
      <c r="F5" s="36">
        <f t="shared" si="3"/>
        <v>463653</v>
      </c>
      <c r="G5" s="36">
        <f t="shared" si="3"/>
        <v>462413</v>
      </c>
      <c r="H5" s="36">
        <f t="shared" si="3"/>
        <v>313167</v>
      </c>
      <c r="I5" s="36">
        <f t="shared" si="3"/>
        <v>599980</v>
      </c>
      <c r="J5" s="36">
        <f t="shared" si="3"/>
        <v>975368</v>
      </c>
      <c r="K5" s="36">
        <f t="shared" si="3"/>
        <v>754186</v>
      </c>
      <c r="L5" s="36">
        <f t="shared" si="3"/>
        <v>1280784</v>
      </c>
      <c r="M5" s="36">
        <f t="shared" si="3"/>
        <v>586647</v>
      </c>
      <c r="N5" s="36">
        <f t="shared" si="3"/>
        <v>446806</v>
      </c>
      <c r="O5" s="36">
        <f t="shared" si="3"/>
        <v>440605</v>
      </c>
      <c r="P5" s="36">
        <f t="shared" si="3"/>
        <v>450321</v>
      </c>
      <c r="Q5" s="36">
        <f t="shared" si="3"/>
        <v>638531</v>
      </c>
      <c r="R5" s="36">
        <f t="shared" si="3"/>
        <v>742611</v>
      </c>
      <c r="S5" s="36">
        <f t="shared" si="0"/>
        <v>574554</v>
      </c>
      <c r="T5" s="36">
        <f t="shared" si="0"/>
        <v>498484</v>
      </c>
      <c r="U5" s="36">
        <f t="shared" si="0"/>
        <v>393475</v>
      </c>
      <c r="V5" s="36">
        <f>ROUNDDOWN($B5*V$3,0)+12</f>
        <v>2418019</v>
      </c>
      <c r="W5" s="33">
        <f t="shared" si="1"/>
        <v>14344745</v>
      </c>
      <c r="X5" s="33">
        <f t="shared" si="2"/>
        <v>0</v>
      </c>
    </row>
    <row r="6" spans="1:24" x14ac:dyDescent="0.15">
      <c r="A6" s="7" t="s">
        <v>129</v>
      </c>
      <c r="B6" s="22">
        <v>7720348</v>
      </c>
      <c r="C6" s="36">
        <f t="shared" si="3"/>
        <v>714406</v>
      </c>
      <c r="D6" s="36">
        <f t="shared" si="0"/>
        <v>299824</v>
      </c>
      <c r="E6" s="36">
        <f t="shared" si="0"/>
        <v>226398</v>
      </c>
      <c r="F6" s="36">
        <f t="shared" si="0"/>
        <v>249538</v>
      </c>
      <c r="G6" s="36">
        <f t="shared" si="0"/>
        <v>248871</v>
      </c>
      <c r="H6" s="36">
        <f t="shared" si="0"/>
        <v>168547</v>
      </c>
      <c r="I6" s="36">
        <f t="shared" si="0"/>
        <v>322909</v>
      </c>
      <c r="J6" s="36">
        <f t="shared" si="0"/>
        <v>524943</v>
      </c>
      <c r="K6" s="36">
        <f t="shared" si="0"/>
        <v>405903</v>
      </c>
      <c r="L6" s="36">
        <f t="shared" si="0"/>
        <v>689318</v>
      </c>
      <c r="M6" s="36">
        <f t="shared" si="0"/>
        <v>315733</v>
      </c>
      <c r="N6" s="36">
        <f t="shared" si="0"/>
        <v>240471</v>
      </c>
      <c r="O6" s="36">
        <f t="shared" si="0"/>
        <v>237134</v>
      </c>
      <c r="P6" s="36">
        <f t="shared" si="0"/>
        <v>242362</v>
      </c>
      <c r="Q6" s="36">
        <f t="shared" si="0"/>
        <v>343658</v>
      </c>
      <c r="R6" s="36">
        <f t="shared" si="0"/>
        <v>399673</v>
      </c>
      <c r="S6" s="36">
        <f t="shared" si="0"/>
        <v>309225</v>
      </c>
      <c r="T6" s="36">
        <f t="shared" si="0"/>
        <v>268284</v>
      </c>
      <c r="U6" s="36">
        <f t="shared" si="0"/>
        <v>211768</v>
      </c>
      <c r="V6" s="36">
        <f>ROUNDDOWN($B6*V$3,0)+11</f>
        <v>1301383</v>
      </c>
      <c r="W6" s="33">
        <f t="shared" si="1"/>
        <v>7720348</v>
      </c>
      <c r="X6" s="33">
        <f t="shared" si="2"/>
        <v>0</v>
      </c>
    </row>
    <row r="7" spans="1:24" x14ac:dyDescent="0.15">
      <c r="A7" s="7" t="s">
        <v>130</v>
      </c>
      <c r="B7" s="22">
        <v>2218212</v>
      </c>
      <c r="C7" s="36">
        <f t="shared" si="3"/>
        <v>205263</v>
      </c>
      <c r="D7" s="36">
        <f t="shared" si="0"/>
        <v>86145</v>
      </c>
      <c r="E7" s="36">
        <f t="shared" si="0"/>
        <v>65048</v>
      </c>
      <c r="F7" s="36">
        <f t="shared" si="0"/>
        <v>71697</v>
      </c>
      <c r="G7" s="36">
        <f t="shared" si="0"/>
        <v>71505</v>
      </c>
      <c r="H7" s="36">
        <f t="shared" si="0"/>
        <v>48426</v>
      </c>
      <c r="I7" s="36">
        <f t="shared" si="0"/>
        <v>92778</v>
      </c>
      <c r="J7" s="36">
        <f t="shared" si="0"/>
        <v>150826</v>
      </c>
      <c r="K7" s="36">
        <f t="shared" si="0"/>
        <v>116624</v>
      </c>
      <c r="L7" s="36">
        <f t="shared" si="0"/>
        <v>198055</v>
      </c>
      <c r="M7" s="36">
        <f t="shared" si="0"/>
        <v>90716</v>
      </c>
      <c r="N7" s="36">
        <f t="shared" si="0"/>
        <v>69092</v>
      </c>
      <c r="O7" s="36">
        <f t="shared" si="0"/>
        <v>68133</v>
      </c>
      <c r="P7" s="36">
        <f t="shared" si="0"/>
        <v>69635</v>
      </c>
      <c r="Q7" s="36">
        <f t="shared" si="0"/>
        <v>98739</v>
      </c>
      <c r="R7" s="36">
        <f t="shared" si="0"/>
        <v>114834</v>
      </c>
      <c r="S7" s="36">
        <f t="shared" si="0"/>
        <v>88846</v>
      </c>
      <c r="T7" s="36">
        <f t="shared" si="0"/>
        <v>77083</v>
      </c>
      <c r="U7" s="36">
        <f t="shared" si="0"/>
        <v>60845</v>
      </c>
      <c r="V7" s="36">
        <f>ROUNDDOWN($B7*V$3,0)+12</f>
        <v>373922</v>
      </c>
      <c r="W7" s="33">
        <f t="shared" si="1"/>
        <v>2218212</v>
      </c>
      <c r="X7" s="33">
        <f t="shared" si="2"/>
        <v>0</v>
      </c>
    </row>
    <row r="8" spans="1:24" x14ac:dyDescent="0.15">
      <c r="A8" s="7" t="s">
        <v>131</v>
      </c>
      <c r="B8" s="22">
        <v>0</v>
      </c>
      <c r="C8" s="36">
        <f t="shared" si="3"/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  <c r="I8" s="36">
        <f t="shared" si="0"/>
        <v>0</v>
      </c>
      <c r="J8" s="36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6">
        <f t="shared" si="0"/>
        <v>0</v>
      </c>
      <c r="W8" s="33">
        <f t="shared" si="1"/>
        <v>0</v>
      </c>
      <c r="X8" s="33">
        <f t="shared" si="2"/>
        <v>0</v>
      </c>
    </row>
    <row r="9" spans="1:24" x14ac:dyDescent="0.15">
      <c r="A9" s="7" t="s">
        <v>132</v>
      </c>
      <c r="B9" s="22">
        <v>0</v>
      </c>
      <c r="C9" s="36">
        <f t="shared" si="3"/>
        <v>0</v>
      </c>
      <c r="D9" s="36">
        <f t="shared" si="0"/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  <c r="H9" s="36">
        <f t="shared" si="0"/>
        <v>0</v>
      </c>
      <c r="I9" s="36">
        <f t="shared" si="0"/>
        <v>0</v>
      </c>
      <c r="J9" s="36">
        <f t="shared" si="0"/>
        <v>0</v>
      </c>
      <c r="K9" s="36">
        <f t="shared" si="0"/>
        <v>0</v>
      </c>
      <c r="L9" s="36">
        <f t="shared" si="0"/>
        <v>0</v>
      </c>
      <c r="M9" s="36">
        <f t="shared" si="0"/>
        <v>0</v>
      </c>
      <c r="N9" s="36">
        <f t="shared" si="0"/>
        <v>0</v>
      </c>
      <c r="O9" s="36">
        <f t="shared" si="0"/>
        <v>0</v>
      </c>
      <c r="P9" s="36">
        <f t="shared" si="0"/>
        <v>0</v>
      </c>
      <c r="Q9" s="36">
        <f t="shared" si="0"/>
        <v>0</v>
      </c>
      <c r="R9" s="36">
        <f t="shared" si="0"/>
        <v>0</v>
      </c>
      <c r="S9" s="36">
        <f t="shared" si="0"/>
        <v>0</v>
      </c>
      <c r="T9" s="36">
        <f t="shared" si="0"/>
        <v>0</v>
      </c>
      <c r="U9" s="36">
        <f t="shared" si="0"/>
        <v>0</v>
      </c>
      <c r="V9" s="36">
        <f t="shared" si="0"/>
        <v>0</v>
      </c>
      <c r="W9" s="33">
        <f t="shared" si="1"/>
        <v>0</v>
      </c>
      <c r="X9" s="33">
        <f t="shared" si="2"/>
        <v>0</v>
      </c>
    </row>
    <row r="10" spans="1:24" x14ac:dyDescent="0.15">
      <c r="A10" s="7" t="s">
        <v>76</v>
      </c>
      <c r="B10" s="22">
        <v>5502136</v>
      </c>
      <c r="C10" s="36">
        <f t="shared" si="3"/>
        <v>509142</v>
      </c>
      <c r="D10" s="36">
        <f t="shared" si="0"/>
        <v>213679</v>
      </c>
      <c r="E10" s="36">
        <f t="shared" si="0"/>
        <v>161349</v>
      </c>
      <c r="F10" s="36">
        <f t="shared" si="0"/>
        <v>177841</v>
      </c>
      <c r="G10" s="36">
        <f t="shared" si="0"/>
        <v>177365</v>
      </c>
      <c r="H10" s="36">
        <f t="shared" si="0"/>
        <v>120120</v>
      </c>
      <c r="I10" s="36">
        <f t="shared" si="0"/>
        <v>230131</v>
      </c>
      <c r="J10" s="36">
        <f t="shared" si="0"/>
        <v>374116</v>
      </c>
      <c r="K10" s="36">
        <f t="shared" si="0"/>
        <v>289279</v>
      </c>
      <c r="L10" s="36">
        <f t="shared" si="0"/>
        <v>491263</v>
      </c>
      <c r="M10" s="36">
        <f t="shared" si="0"/>
        <v>225017</v>
      </c>
      <c r="N10" s="36">
        <f t="shared" si="0"/>
        <v>171379</v>
      </c>
      <c r="O10" s="36">
        <f t="shared" si="0"/>
        <v>169000</v>
      </c>
      <c r="P10" s="36">
        <f t="shared" si="0"/>
        <v>172727</v>
      </c>
      <c r="Q10" s="36">
        <f t="shared" si="0"/>
        <v>244918</v>
      </c>
      <c r="R10" s="36">
        <f t="shared" si="0"/>
        <v>284839</v>
      </c>
      <c r="S10" s="36">
        <f t="shared" si="0"/>
        <v>220378</v>
      </c>
      <c r="T10" s="36">
        <f t="shared" si="0"/>
        <v>191201</v>
      </c>
      <c r="U10" s="36">
        <f t="shared" si="0"/>
        <v>150923</v>
      </c>
      <c r="V10" s="36">
        <f>ROUNDDOWN($B10*V$3,0)+7</f>
        <v>927469</v>
      </c>
      <c r="W10" s="33">
        <f t="shared" si="1"/>
        <v>5502136</v>
      </c>
      <c r="X10" s="33">
        <f t="shared" si="2"/>
        <v>0</v>
      </c>
    </row>
    <row r="11" spans="1:24" x14ac:dyDescent="0.15">
      <c r="A11" s="7" t="s">
        <v>133</v>
      </c>
      <c r="B11" s="22">
        <v>5891397</v>
      </c>
      <c r="C11" s="36">
        <f t="shared" si="3"/>
        <v>545163</v>
      </c>
      <c r="D11" s="36">
        <f t="shared" si="0"/>
        <v>228796</v>
      </c>
      <c r="E11" s="36">
        <f t="shared" si="0"/>
        <v>172764</v>
      </c>
      <c r="F11" s="36">
        <f t="shared" si="0"/>
        <v>190422</v>
      </c>
      <c r="G11" s="36">
        <f t="shared" si="0"/>
        <v>189913</v>
      </c>
      <c r="H11" s="36">
        <f t="shared" si="0"/>
        <v>128618</v>
      </c>
      <c r="I11" s="36">
        <f t="shared" si="0"/>
        <v>246412</v>
      </c>
      <c r="J11" s="36">
        <f t="shared" si="0"/>
        <v>400584</v>
      </c>
      <c r="K11" s="36">
        <f t="shared" si="0"/>
        <v>309745</v>
      </c>
      <c r="L11" s="36">
        <f t="shared" si="0"/>
        <v>526019</v>
      </c>
      <c r="M11" s="36">
        <f t="shared" si="0"/>
        <v>240936</v>
      </c>
      <c r="N11" s="36">
        <f t="shared" si="0"/>
        <v>183503</v>
      </c>
      <c r="O11" s="36">
        <f t="shared" si="0"/>
        <v>180957</v>
      </c>
      <c r="P11" s="36">
        <f t="shared" si="0"/>
        <v>184947</v>
      </c>
      <c r="Q11" s="36">
        <f t="shared" si="0"/>
        <v>262245</v>
      </c>
      <c r="R11" s="36">
        <f t="shared" si="0"/>
        <v>304990</v>
      </c>
      <c r="S11" s="36">
        <f t="shared" si="0"/>
        <v>235969</v>
      </c>
      <c r="T11" s="36">
        <f t="shared" si="0"/>
        <v>204728</v>
      </c>
      <c r="U11" s="36">
        <f t="shared" si="0"/>
        <v>161600</v>
      </c>
      <c r="V11" s="36">
        <f>ROUNDDOWN($B11*V$3,0)+9</f>
        <v>993086</v>
      </c>
      <c r="W11" s="33">
        <f t="shared" si="1"/>
        <v>5891397</v>
      </c>
      <c r="X11" s="33">
        <f t="shared" si="2"/>
        <v>0</v>
      </c>
    </row>
    <row r="12" spans="1:24" x14ac:dyDescent="0.15">
      <c r="A12" s="7" t="s">
        <v>134</v>
      </c>
      <c r="B12" s="22">
        <v>5891397</v>
      </c>
      <c r="C12" s="36">
        <f t="shared" si="3"/>
        <v>545163</v>
      </c>
      <c r="D12" s="36">
        <f t="shared" si="0"/>
        <v>228796</v>
      </c>
      <c r="E12" s="36">
        <f t="shared" si="0"/>
        <v>172764</v>
      </c>
      <c r="F12" s="36">
        <f t="shared" si="0"/>
        <v>190422</v>
      </c>
      <c r="G12" s="36">
        <f t="shared" si="0"/>
        <v>189913</v>
      </c>
      <c r="H12" s="36">
        <f t="shared" si="0"/>
        <v>128618</v>
      </c>
      <c r="I12" s="36">
        <f t="shared" si="0"/>
        <v>246412</v>
      </c>
      <c r="J12" s="36">
        <f t="shared" si="0"/>
        <v>400584</v>
      </c>
      <c r="K12" s="36">
        <f t="shared" si="0"/>
        <v>309745</v>
      </c>
      <c r="L12" s="36">
        <f t="shared" si="0"/>
        <v>526019</v>
      </c>
      <c r="M12" s="36">
        <f t="shared" si="0"/>
        <v>240936</v>
      </c>
      <c r="N12" s="36">
        <f t="shared" si="0"/>
        <v>183503</v>
      </c>
      <c r="O12" s="36">
        <f t="shared" si="0"/>
        <v>180957</v>
      </c>
      <c r="P12" s="36">
        <f t="shared" si="0"/>
        <v>184947</v>
      </c>
      <c r="Q12" s="36">
        <f t="shared" si="0"/>
        <v>262245</v>
      </c>
      <c r="R12" s="36">
        <f t="shared" si="0"/>
        <v>304990</v>
      </c>
      <c r="S12" s="36">
        <f t="shared" si="0"/>
        <v>235969</v>
      </c>
      <c r="T12" s="36">
        <f t="shared" si="0"/>
        <v>204728</v>
      </c>
      <c r="U12" s="36">
        <f t="shared" si="0"/>
        <v>161600</v>
      </c>
      <c r="V12" s="36">
        <f>ROUNDDOWN($B12*V$3,0)+9</f>
        <v>993086</v>
      </c>
      <c r="W12" s="33">
        <f t="shared" si="1"/>
        <v>5891397</v>
      </c>
      <c r="X12" s="33">
        <f t="shared" si="2"/>
        <v>0</v>
      </c>
    </row>
    <row r="13" spans="1:24" x14ac:dyDescent="0.15">
      <c r="A13" s="7" t="s">
        <v>135</v>
      </c>
      <c r="B13" s="22">
        <v>0</v>
      </c>
      <c r="C13" s="36">
        <f t="shared" si="3"/>
        <v>0</v>
      </c>
      <c r="D13" s="36">
        <f t="shared" si="0"/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6">
        <f t="shared" si="0"/>
        <v>0</v>
      </c>
      <c r="L13" s="36">
        <f t="shared" si="0"/>
        <v>0</v>
      </c>
      <c r="M13" s="36">
        <f t="shared" si="0"/>
        <v>0</v>
      </c>
      <c r="N13" s="36">
        <f t="shared" si="0"/>
        <v>0</v>
      </c>
      <c r="O13" s="36">
        <f t="shared" si="0"/>
        <v>0</v>
      </c>
      <c r="P13" s="36">
        <f t="shared" si="0"/>
        <v>0</v>
      </c>
      <c r="Q13" s="36">
        <f t="shared" si="0"/>
        <v>0</v>
      </c>
      <c r="R13" s="36">
        <f t="shared" si="0"/>
        <v>0</v>
      </c>
      <c r="S13" s="36">
        <f t="shared" si="0"/>
        <v>0</v>
      </c>
      <c r="T13" s="36">
        <f t="shared" si="0"/>
        <v>0</v>
      </c>
      <c r="U13" s="36">
        <f t="shared" si="0"/>
        <v>0</v>
      </c>
      <c r="V13" s="36">
        <f>ROUNDDOWN($B13*V$3,0)</f>
        <v>0</v>
      </c>
      <c r="W13" s="33">
        <f t="shared" si="1"/>
        <v>0</v>
      </c>
      <c r="X13" s="33">
        <f t="shared" si="2"/>
        <v>0</v>
      </c>
    </row>
    <row r="14" spans="1:24" x14ac:dyDescent="0.15">
      <c r="A14" s="7" t="s">
        <v>136</v>
      </c>
      <c r="B14" s="22">
        <v>0</v>
      </c>
      <c r="C14" s="36">
        <f t="shared" si="3"/>
        <v>0</v>
      </c>
      <c r="D14" s="36">
        <f t="shared" si="0"/>
        <v>0</v>
      </c>
      <c r="E14" s="36">
        <f t="shared" si="0"/>
        <v>0</v>
      </c>
      <c r="F14" s="36">
        <f t="shared" si="0"/>
        <v>0</v>
      </c>
      <c r="G14" s="36">
        <f t="shared" si="0"/>
        <v>0</v>
      </c>
      <c r="H14" s="36">
        <f t="shared" si="0"/>
        <v>0</v>
      </c>
      <c r="I14" s="36">
        <f t="shared" si="0"/>
        <v>0</v>
      </c>
      <c r="J14" s="36">
        <f t="shared" si="0"/>
        <v>0</v>
      </c>
      <c r="K14" s="36">
        <f t="shared" si="0"/>
        <v>0</v>
      </c>
      <c r="L14" s="36">
        <f t="shared" si="0"/>
        <v>0</v>
      </c>
      <c r="M14" s="36">
        <f t="shared" si="0"/>
        <v>0</v>
      </c>
      <c r="N14" s="36">
        <f t="shared" si="0"/>
        <v>0</v>
      </c>
      <c r="O14" s="36">
        <f t="shared" si="0"/>
        <v>0</v>
      </c>
      <c r="P14" s="36">
        <f t="shared" si="0"/>
        <v>0</v>
      </c>
      <c r="Q14" s="36">
        <f t="shared" si="0"/>
        <v>0</v>
      </c>
      <c r="R14" s="36">
        <f t="shared" si="0"/>
        <v>0</v>
      </c>
      <c r="S14" s="36">
        <f t="shared" si="0"/>
        <v>0</v>
      </c>
      <c r="T14" s="36">
        <f t="shared" si="0"/>
        <v>0</v>
      </c>
      <c r="U14" s="36">
        <f t="shared" si="0"/>
        <v>0</v>
      </c>
      <c r="V14" s="36">
        <f t="shared" si="0"/>
        <v>0</v>
      </c>
      <c r="W14" s="33">
        <f t="shared" si="1"/>
        <v>0</v>
      </c>
      <c r="X14" s="33">
        <f t="shared" si="2"/>
        <v>0</v>
      </c>
    </row>
    <row r="15" spans="1:24" x14ac:dyDescent="0.15">
      <c r="A15" s="7" t="s">
        <v>76</v>
      </c>
      <c r="B15" s="22">
        <v>0</v>
      </c>
      <c r="C15" s="36">
        <f t="shared" ref="C15:C37" si="4">ROUNDDOWN($B15*C$3,0)</f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 t="shared" si="0"/>
        <v>0</v>
      </c>
      <c r="P15" s="36">
        <f t="shared" si="0"/>
        <v>0</v>
      </c>
      <c r="Q15" s="36">
        <f t="shared" si="0"/>
        <v>0</v>
      </c>
      <c r="R15" s="36">
        <f t="shared" si="0"/>
        <v>0</v>
      </c>
      <c r="S15" s="36">
        <f t="shared" si="0"/>
        <v>0</v>
      </c>
      <c r="T15" s="36">
        <f t="shared" si="0"/>
        <v>0</v>
      </c>
      <c r="U15" s="36">
        <f t="shared" si="0"/>
        <v>0</v>
      </c>
      <c r="V15" s="36">
        <f t="shared" si="0"/>
        <v>0</v>
      </c>
      <c r="W15" s="33">
        <f t="shared" si="1"/>
        <v>0</v>
      </c>
      <c r="X15" s="33">
        <f t="shared" si="2"/>
        <v>0</v>
      </c>
    </row>
    <row r="16" spans="1:24" x14ac:dyDescent="0.15">
      <c r="A16" s="7" t="s">
        <v>137</v>
      </c>
      <c r="B16" s="22">
        <v>733000</v>
      </c>
      <c r="C16" s="36">
        <f>ROUNDDOWN($B16*C$3,0)</f>
        <v>67828</v>
      </c>
      <c r="D16" s="36">
        <f t="shared" si="0"/>
        <v>28466</v>
      </c>
      <c r="E16" s="36">
        <f t="shared" si="0"/>
        <v>21495</v>
      </c>
      <c r="F16" s="36">
        <f t="shared" si="0"/>
        <v>23692</v>
      </c>
      <c r="G16" s="36">
        <f t="shared" si="0"/>
        <v>23628</v>
      </c>
      <c r="H16" s="36">
        <f t="shared" si="0"/>
        <v>16002</v>
      </c>
      <c r="I16" s="36">
        <f t="shared" si="0"/>
        <v>30658</v>
      </c>
      <c r="J16" s="36">
        <f t="shared" si="0"/>
        <v>49840</v>
      </c>
      <c r="K16" s="36">
        <f t="shared" si="0"/>
        <v>38538</v>
      </c>
      <c r="L16" s="36">
        <f t="shared" si="0"/>
        <v>65446</v>
      </c>
      <c r="M16" s="36">
        <f t="shared" si="0"/>
        <v>29977</v>
      </c>
      <c r="N16" s="36">
        <f t="shared" si="0"/>
        <v>22831</v>
      </c>
      <c r="O16" s="36">
        <f t="shared" si="0"/>
        <v>22514</v>
      </c>
      <c r="P16" s="36">
        <f t="shared" si="0"/>
        <v>23010</v>
      </c>
      <c r="Q16" s="36">
        <f t="shared" si="0"/>
        <v>32628</v>
      </c>
      <c r="R16" s="36">
        <f t="shared" si="0"/>
        <v>37946</v>
      </c>
      <c r="S16" s="36">
        <f t="shared" si="0"/>
        <v>29359</v>
      </c>
      <c r="T16" s="36">
        <f t="shared" si="0"/>
        <v>25472</v>
      </c>
      <c r="U16" s="36">
        <f t="shared" si="0"/>
        <v>20106</v>
      </c>
      <c r="V16" s="36">
        <f>ROUNDDOWN($B16*V$3,0)+7</f>
        <v>123564</v>
      </c>
      <c r="W16" s="33">
        <f t="shared" si="1"/>
        <v>733000</v>
      </c>
      <c r="X16" s="33">
        <f t="shared" si="2"/>
        <v>0</v>
      </c>
    </row>
    <row r="17" spans="1:24" x14ac:dyDescent="0.15">
      <c r="A17" s="7" t="s">
        <v>138</v>
      </c>
      <c r="B17" s="22">
        <v>0</v>
      </c>
      <c r="C17" s="36">
        <f>ROUNDDOWN($B17*C$3,0)</f>
        <v>0</v>
      </c>
      <c r="D17" s="36">
        <f t="shared" si="0"/>
        <v>0</v>
      </c>
      <c r="E17" s="36">
        <f t="shared" si="0"/>
        <v>0</v>
      </c>
      <c r="F17" s="36">
        <f t="shared" si="0"/>
        <v>0</v>
      </c>
      <c r="G17" s="36">
        <f t="shared" si="0"/>
        <v>0</v>
      </c>
      <c r="H17" s="36">
        <f t="shared" si="0"/>
        <v>0</v>
      </c>
      <c r="I17" s="36">
        <f t="shared" si="0"/>
        <v>0</v>
      </c>
      <c r="J17" s="36">
        <f t="shared" si="0"/>
        <v>0</v>
      </c>
      <c r="K17" s="36">
        <f t="shared" si="0"/>
        <v>0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0</v>
      </c>
      <c r="Q17" s="36">
        <f t="shared" si="0"/>
        <v>0</v>
      </c>
      <c r="R17" s="36">
        <f t="shared" si="0"/>
        <v>0</v>
      </c>
      <c r="S17" s="36">
        <f t="shared" si="0"/>
        <v>0</v>
      </c>
      <c r="T17" s="36">
        <f t="shared" si="0"/>
        <v>0</v>
      </c>
      <c r="U17" s="36">
        <f t="shared" si="0"/>
        <v>0</v>
      </c>
      <c r="V17" s="36">
        <f t="shared" si="0"/>
        <v>0</v>
      </c>
      <c r="W17" s="33">
        <f t="shared" si="1"/>
        <v>0</v>
      </c>
      <c r="X17" s="33">
        <f t="shared" si="2"/>
        <v>0</v>
      </c>
    </row>
    <row r="18" spans="1:24" x14ac:dyDescent="0.15">
      <c r="A18" s="7" t="s">
        <v>139</v>
      </c>
      <c r="B18" s="22">
        <v>0</v>
      </c>
      <c r="C18" s="36">
        <f t="shared" si="4"/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6">
        <f t="shared" si="0"/>
        <v>0</v>
      </c>
      <c r="H18" s="36">
        <f t="shared" ref="H18:V21" si="5">ROUNDDOWN($B18*H$3,0)</f>
        <v>0</v>
      </c>
      <c r="I18" s="36">
        <f t="shared" si="5"/>
        <v>0</v>
      </c>
      <c r="J18" s="36">
        <f t="shared" si="5"/>
        <v>0</v>
      </c>
      <c r="K18" s="36">
        <f t="shared" si="5"/>
        <v>0</v>
      </c>
      <c r="L18" s="36">
        <f t="shared" si="5"/>
        <v>0</v>
      </c>
      <c r="M18" s="36">
        <f t="shared" si="5"/>
        <v>0</v>
      </c>
      <c r="N18" s="36">
        <f t="shared" si="5"/>
        <v>0</v>
      </c>
      <c r="O18" s="36">
        <f t="shared" si="5"/>
        <v>0</v>
      </c>
      <c r="P18" s="36">
        <f t="shared" si="5"/>
        <v>0</v>
      </c>
      <c r="Q18" s="36">
        <f t="shared" si="5"/>
        <v>0</v>
      </c>
      <c r="R18" s="36">
        <f t="shared" si="5"/>
        <v>0</v>
      </c>
      <c r="S18" s="36">
        <f t="shared" si="5"/>
        <v>0</v>
      </c>
      <c r="T18" s="36">
        <f t="shared" si="5"/>
        <v>0</v>
      </c>
      <c r="U18" s="36">
        <f t="shared" si="5"/>
        <v>0</v>
      </c>
      <c r="V18" s="36">
        <f t="shared" si="5"/>
        <v>0</v>
      </c>
      <c r="W18" s="33">
        <f t="shared" si="1"/>
        <v>0</v>
      </c>
      <c r="X18" s="33">
        <f t="shared" si="2"/>
        <v>0</v>
      </c>
    </row>
    <row r="19" spans="1:24" x14ac:dyDescent="0.15">
      <c r="A19" s="7" t="s">
        <v>76</v>
      </c>
      <c r="B19" s="22">
        <v>733000</v>
      </c>
      <c r="C19" s="36">
        <f>ROUNDDOWN($B19*C$3,0)</f>
        <v>67828</v>
      </c>
      <c r="D19" s="36">
        <f t="shared" ref="D19:V34" si="6">ROUNDDOWN($B19*D$3,0)</f>
        <v>28466</v>
      </c>
      <c r="E19" s="36">
        <f t="shared" si="6"/>
        <v>21495</v>
      </c>
      <c r="F19" s="36">
        <f t="shared" si="6"/>
        <v>23692</v>
      </c>
      <c r="G19" s="36">
        <f t="shared" si="6"/>
        <v>23628</v>
      </c>
      <c r="H19" s="36">
        <f t="shared" si="5"/>
        <v>16002</v>
      </c>
      <c r="I19" s="36">
        <f t="shared" si="5"/>
        <v>30658</v>
      </c>
      <c r="J19" s="36">
        <f t="shared" si="5"/>
        <v>49840</v>
      </c>
      <c r="K19" s="36">
        <f t="shared" si="5"/>
        <v>38538</v>
      </c>
      <c r="L19" s="36">
        <f t="shared" si="5"/>
        <v>65446</v>
      </c>
      <c r="M19" s="36">
        <f t="shared" si="5"/>
        <v>29977</v>
      </c>
      <c r="N19" s="36">
        <f t="shared" si="5"/>
        <v>22831</v>
      </c>
      <c r="O19" s="36">
        <f t="shared" si="5"/>
        <v>22514</v>
      </c>
      <c r="P19" s="36">
        <f t="shared" si="5"/>
        <v>23010</v>
      </c>
      <c r="Q19" s="36">
        <f t="shared" si="5"/>
        <v>32628</v>
      </c>
      <c r="R19" s="36">
        <f t="shared" si="5"/>
        <v>37946</v>
      </c>
      <c r="S19" s="36">
        <f t="shared" si="5"/>
        <v>29359</v>
      </c>
      <c r="T19" s="36">
        <f t="shared" si="5"/>
        <v>25472</v>
      </c>
      <c r="U19" s="36">
        <f t="shared" si="5"/>
        <v>20106</v>
      </c>
      <c r="V19" s="36">
        <f>ROUNDDOWN($B19*V$3,0)+7</f>
        <v>123564</v>
      </c>
      <c r="W19" s="33">
        <f t="shared" si="1"/>
        <v>733000</v>
      </c>
      <c r="X19" s="33">
        <f t="shared" si="2"/>
        <v>0</v>
      </c>
    </row>
    <row r="20" spans="1:24" x14ac:dyDescent="0.15">
      <c r="A20" s="7" t="s">
        <v>140</v>
      </c>
      <c r="B20" s="22">
        <v>66000</v>
      </c>
      <c r="C20" s="36">
        <f>ROUNDDOWN($B20*C$3,0)</f>
        <v>6107</v>
      </c>
      <c r="D20" s="36">
        <f t="shared" si="6"/>
        <v>2563</v>
      </c>
      <c r="E20" s="36">
        <f t="shared" si="6"/>
        <v>1935</v>
      </c>
      <c r="F20" s="36">
        <f t="shared" si="6"/>
        <v>2133</v>
      </c>
      <c r="G20" s="36">
        <f t="shared" si="6"/>
        <v>2127</v>
      </c>
      <c r="H20" s="36">
        <f t="shared" si="5"/>
        <v>1440</v>
      </c>
      <c r="I20" s="36">
        <f t="shared" si="5"/>
        <v>2760</v>
      </c>
      <c r="J20" s="36">
        <f t="shared" si="5"/>
        <v>4487</v>
      </c>
      <c r="K20" s="36">
        <f t="shared" si="5"/>
        <v>3470</v>
      </c>
      <c r="L20" s="36">
        <f t="shared" si="5"/>
        <v>5892</v>
      </c>
      <c r="M20" s="36">
        <f t="shared" si="5"/>
        <v>2699</v>
      </c>
      <c r="N20" s="36">
        <f t="shared" si="5"/>
        <v>2055</v>
      </c>
      <c r="O20" s="36">
        <f t="shared" si="5"/>
        <v>2027</v>
      </c>
      <c r="P20" s="36">
        <f t="shared" si="5"/>
        <v>2071</v>
      </c>
      <c r="Q20" s="36">
        <f t="shared" si="5"/>
        <v>2937</v>
      </c>
      <c r="R20" s="36">
        <f t="shared" si="5"/>
        <v>3416</v>
      </c>
      <c r="S20" s="36">
        <f t="shared" si="5"/>
        <v>2643</v>
      </c>
      <c r="T20" s="36">
        <f t="shared" si="5"/>
        <v>2293</v>
      </c>
      <c r="U20" s="36">
        <f t="shared" si="5"/>
        <v>1810</v>
      </c>
      <c r="V20" s="36">
        <f>ROUNDDOWN($B20*V$3,0)+10</f>
        <v>11135</v>
      </c>
      <c r="W20" s="33">
        <f t="shared" si="1"/>
        <v>66000</v>
      </c>
      <c r="X20" s="33">
        <f t="shared" si="2"/>
        <v>0</v>
      </c>
    </row>
    <row r="21" spans="1:24" x14ac:dyDescent="0.15">
      <c r="A21" s="7" t="s">
        <v>141</v>
      </c>
      <c r="B21" s="22">
        <v>66000</v>
      </c>
      <c r="C21" s="36">
        <f>ROUNDDOWN($B21*C$3,0)</f>
        <v>6107</v>
      </c>
      <c r="D21" s="36">
        <f t="shared" si="6"/>
        <v>2563</v>
      </c>
      <c r="E21" s="36">
        <f t="shared" si="6"/>
        <v>1935</v>
      </c>
      <c r="F21" s="36">
        <f t="shared" si="6"/>
        <v>2133</v>
      </c>
      <c r="G21" s="36">
        <f t="shared" si="6"/>
        <v>2127</v>
      </c>
      <c r="H21" s="36">
        <f t="shared" si="5"/>
        <v>1440</v>
      </c>
      <c r="I21" s="36">
        <f t="shared" si="5"/>
        <v>2760</v>
      </c>
      <c r="J21" s="36">
        <f t="shared" si="5"/>
        <v>4487</v>
      </c>
      <c r="K21" s="36">
        <f t="shared" si="5"/>
        <v>3470</v>
      </c>
      <c r="L21" s="36">
        <f t="shared" si="5"/>
        <v>5892</v>
      </c>
      <c r="M21" s="36">
        <f t="shared" si="5"/>
        <v>2699</v>
      </c>
      <c r="N21" s="36">
        <f t="shared" si="5"/>
        <v>2055</v>
      </c>
      <c r="O21" s="36">
        <f t="shared" si="5"/>
        <v>2027</v>
      </c>
      <c r="P21" s="36">
        <f t="shared" si="5"/>
        <v>2071</v>
      </c>
      <c r="Q21" s="36">
        <f t="shared" si="5"/>
        <v>2937</v>
      </c>
      <c r="R21" s="36">
        <f t="shared" si="5"/>
        <v>3416</v>
      </c>
      <c r="S21" s="36">
        <f t="shared" si="5"/>
        <v>2643</v>
      </c>
      <c r="T21" s="36">
        <f t="shared" si="5"/>
        <v>2293</v>
      </c>
      <c r="U21" s="36">
        <f t="shared" si="5"/>
        <v>1810</v>
      </c>
      <c r="V21" s="36">
        <f>ROUNDDOWN($B21*V$3,0)+10</f>
        <v>11135</v>
      </c>
      <c r="W21" s="33">
        <f t="shared" si="1"/>
        <v>66000</v>
      </c>
      <c r="X21" s="33">
        <f t="shared" si="2"/>
        <v>0</v>
      </c>
    </row>
    <row r="22" spans="1:24" x14ac:dyDescent="0.15">
      <c r="A22" s="7" t="s">
        <v>142</v>
      </c>
      <c r="B22" s="22">
        <v>0</v>
      </c>
      <c r="C22" s="36">
        <f t="shared" si="4"/>
        <v>0</v>
      </c>
      <c r="D22" s="36">
        <f t="shared" si="6"/>
        <v>0</v>
      </c>
      <c r="E22" s="36">
        <f t="shared" si="6"/>
        <v>0</v>
      </c>
      <c r="F22" s="36">
        <f t="shared" si="6"/>
        <v>0</v>
      </c>
      <c r="G22" s="36">
        <f t="shared" si="6"/>
        <v>0</v>
      </c>
      <c r="H22" s="36">
        <f t="shared" si="6"/>
        <v>0</v>
      </c>
      <c r="I22" s="36">
        <f t="shared" si="6"/>
        <v>0</v>
      </c>
      <c r="J22" s="36">
        <f t="shared" si="6"/>
        <v>0</v>
      </c>
      <c r="K22" s="36">
        <f t="shared" si="6"/>
        <v>0</v>
      </c>
      <c r="L22" s="36">
        <f t="shared" si="6"/>
        <v>0</v>
      </c>
      <c r="M22" s="36">
        <f t="shared" si="6"/>
        <v>0</v>
      </c>
      <c r="N22" s="36">
        <f t="shared" si="6"/>
        <v>0</v>
      </c>
      <c r="O22" s="36">
        <f t="shared" si="6"/>
        <v>0</v>
      </c>
      <c r="P22" s="36">
        <f t="shared" si="6"/>
        <v>0</v>
      </c>
      <c r="Q22" s="36">
        <f t="shared" si="6"/>
        <v>0</v>
      </c>
      <c r="R22" s="36">
        <f t="shared" si="6"/>
        <v>0</v>
      </c>
      <c r="S22" s="36">
        <f t="shared" si="6"/>
        <v>0</v>
      </c>
      <c r="T22" s="36">
        <f t="shared" si="6"/>
        <v>0</v>
      </c>
      <c r="U22" s="36">
        <f t="shared" si="6"/>
        <v>0</v>
      </c>
      <c r="V22" s="36">
        <f t="shared" si="6"/>
        <v>0</v>
      </c>
      <c r="W22" s="33">
        <f t="shared" si="1"/>
        <v>0</v>
      </c>
      <c r="X22" s="33">
        <f t="shared" si="2"/>
        <v>0</v>
      </c>
    </row>
    <row r="23" spans="1:24" x14ac:dyDescent="0.15">
      <c r="A23" s="7" t="s">
        <v>143</v>
      </c>
      <c r="B23" s="22">
        <v>0</v>
      </c>
      <c r="C23" s="36">
        <f t="shared" si="4"/>
        <v>0</v>
      </c>
      <c r="D23" s="36">
        <f t="shared" si="6"/>
        <v>0</v>
      </c>
      <c r="E23" s="36">
        <f t="shared" si="6"/>
        <v>0</v>
      </c>
      <c r="F23" s="36">
        <f t="shared" si="6"/>
        <v>0</v>
      </c>
      <c r="G23" s="36">
        <f t="shared" si="6"/>
        <v>0</v>
      </c>
      <c r="H23" s="36">
        <f t="shared" si="6"/>
        <v>0</v>
      </c>
      <c r="I23" s="36">
        <f t="shared" si="6"/>
        <v>0</v>
      </c>
      <c r="J23" s="36">
        <f t="shared" si="6"/>
        <v>0</v>
      </c>
      <c r="K23" s="36">
        <f t="shared" si="6"/>
        <v>0</v>
      </c>
      <c r="L23" s="36">
        <f t="shared" si="6"/>
        <v>0</v>
      </c>
      <c r="M23" s="36">
        <f t="shared" si="6"/>
        <v>0</v>
      </c>
      <c r="N23" s="36">
        <f t="shared" si="6"/>
        <v>0</v>
      </c>
      <c r="O23" s="36">
        <f t="shared" si="6"/>
        <v>0</v>
      </c>
      <c r="P23" s="36">
        <f t="shared" si="6"/>
        <v>0</v>
      </c>
      <c r="Q23" s="36">
        <f t="shared" si="6"/>
        <v>0</v>
      </c>
      <c r="R23" s="36">
        <f t="shared" si="6"/>
        <v>0</v>
      </c>
      <c r="S23" s="36">
        <f t="shared" si="6"/>
        <v>0</v>
      </c>
      <c r="T23" s="36">
        <f t="shared" si="6"/>
        <v>0</v>
      </c>
      <c r="U23" s="36">
        <f t="shared" si="6"/>
        <v>0</v>
      </c>
      <c r="V23" s="36">
        <f t="shared" si="6"/>
        <v>0</v>
      </c>
      <c r="W23" s="33">
        <f t="shared" si="1"/>
        <v>0</v>
      </c>
      <c r="X23" s="33">
        <f t="shared" si="2"/>
        <v>0</v>
      </c>
    </row>
    <row r="24" spans="1:24" x14ac:dyDescent="0.15">
      <c r="A24" s="7" t="s">
        <v>84</v>
      </c>
      <c r="B24" s="22">
        <v>0</v>
      </c>
      <c r="C24" s="36">
        <f>ROUNDDOWN($B24*C$3,0)</f>
        <v>0</v>
      </c>
      <c r="D24" s="36">
        <f t="shared" si="6"/>
        <v>0</v>
      </c>
      <c r="E24" s="36">
        <f t="shared" si="6"/>
        <v>0</v>
      </c>
      <c r="F24" s="36">
        <f t="shared" si="6"/>
        <v>0</v>
      </c>
      <c r="G24" s="36">
        <f t="shared" si="6"/>
        <v>0</v>
      </c>
      <c r="H24" s="36">
        <f t="shared" si="6"/>
        <v>0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6">
        <f t="shared" si="6"/>
        <v>0</v>
      </c>
      <c r="O24" s="36">
        <f t="shared" si="6"/>
        <v>0</v>
      </c>
      <c r="P24" s="36">
        <f t="shared" si="6"/>
        <v>0</v>
      </c>
      <c r="Q24" s="36">
        <f t="shared" si="6"/>
        <v>0</v>
      </c>
      <c r="R24" s="36">
        <f t="shared" si="6"/>
        <v>0</v>
      </c>
      <c r="S24" s="36">
        <f t="shared" si="6"/>
        <v>0</v>
      </c>
      <c r="T24" s="36">
        <f t="shared" si="6"/>
        <v>0</v>
      </c>
      <c r="U24" s="36">
        <f t="shared" si="6"/>
        <v>0</v>
      </c>
      <c r="V24" s="36">
        <f t="shared" si="6"/>
        <v>0</v>
      </c>
      <c r="W24" s="33">
        <f t="shared" si="1"/>
        <v>0</v>
      </c>
      <c r="X24" s="33">
        <f t="shared" si="2"/>
        <v>0</v>
      </c>
    </row>
    <row r="25" spans="1:24" x14ac:dyDescent="0.15">
      <c r="A25" s="7" t="s">
        <v>144</v>
      </c>
      <c r="B25" s="22">
        <v>26016</v>
      </c>
      <c r="C25" s="36">
        <f>ROUNDDOWN($B25*C$3,0)</f>
        <v>2407</v>
      </c>
      <c r="D25" s="36">
        <f t="shared" si="6"/>
        <v>1010</v>
      </c>
      <c r="E25" s="36">
        <f t="shared" si="6"/>
        <v>762</v>
      </c>
      <c r="F25" s="36">
        <f t="shared" si="6"/>
        <v>840</v>
      </c>
      <c r="G25" s="36">
        <f t="shared" si="6"/>
        <v>838</v>
      </c>
      <c r="H25" s="36">
        <f t="shared" si="6"/>
        <v>567</v>
      </c>
      <c r="I25" s="36">
        <f t="shared" si="6"/>
        <v>1088</v>
      </c>
      <c r="J25" s="36">
        <f t="shared" si="6"/>
        <v>1768</v>
      </c>
      <c r="K25" s="36">
        <f t="shared" si="6"/>
        <v>1367</v>
      </c>
      <c r="L25" s="36">
        <f t="shared" si="6"/>
        <v>2322</v>
      </c>
      <c r="M25" s="36">
        <f t="shared" si="6"/>
        <v>1063</v>
      </c>
      <c r="N25" s="36">
        <f t="shared" si="6"/>
        <v>810</v>
      </c>
      <c r="O25" s="36">
        <f t="shared" si="6"/>
        <v>799</v>
      </c>
      <c r="P25" s="36">
        <f t="shared" si="6"/>
        <v>816</v>
      </c>
      <c r="Q25" s="36">
        <f t="shared" si="6"/>
        <v>1158</v>
      </c>
      <c r="R25" s="36">
        <f t="shared" si="6"/>
        <v>1346</v>
      </c>
      <c r="S25" s="36">
        <f t="shared" si="6"/>
        <v>1042</v>
      </c>
      <c r="T25" s="36">
        <f t="shared" si="6"/>
        <v>904</v>
      </c>
      <c r="U25" s="36">
        <f t="shared" si="6"/>
        <v>713</v>
      </c>
      <c r="V25" s="36">
        <f>ROUNDDOWN($B25*V$3,0)+11</f>
        <v>4396</v>
      </c>
      <c r="W25" s="33">
        <f t="shared" si="1"/>
        <v>26016</v>
      </c>
      <c r="X25" s="33">
        <f t="shared" si="2"/>
        <v>0</v>
      </c>
    </row>
    <row r="26" spans="1:24" x14ac:dyDescent="0.15">
      <c r="A26" s="7" t="s">
        <v>145</v>
      </c>
      <c r="B26" s="22">
        <v>0</v>
      </c>
      <c r="C26" s="36">
        <f>ROUNDDOWN($B26*C$3,0)</f>
        <v>0</v>
      </c>
      <c r="D26" s="36">
        <f t="shared" si="6"/>
        <v>0</v>
      </c>
      <c r="E26" s="36">
        <f t="shared" si="6"/>
        <v>0</v>
      </c>
      <c r="F26" s="36">
        <f t="shared" si="6"/>
        <v>0</v>
      </c>
      <c r="G26" s="36">
        <f t="shared" si="6"/>
        <v>0</v>
      </c>
      <c r="H26" s="36">
        <f t="shared" si="6"/>
        <v>0</v>
      </c>
      <c r="I26" s="36">
        <f t="shared" si="6"/>
        <v>0</v>
      </c>
      <c r="J26" s="36">
        <f t="shared" si="6"/>
        <v>0</v>
      </c>
      <c r="K26" s="36">
        <f t="shared" si="6"/>
        <v>0</v>
      </c>
      <c r="L26" s="36">
        <f t="shared" si="6"/>
        <v>0</v>
      </c>
      <c r="M26" s="36">
        <f t="shared" si="6"/>
        <v>0</v>
      </c>
      <c r="N26" s="36">
        <f t="shared" si="6"/>
        <v>0</v>
      </c>
      <c r="O26" s="36">
        <f t="shared" si="6"/>
        <v>0</v>
      </c>
      <c r="P26" s="36">
        <f t="shared" si="6"/>
        <v>0</v>
      </c>
      <c r="Q26" s="36">
        <f t="shared" si="6"/>
        <v>0</v>
      </c>
      <c r="R26" s="36">
        <f t="shared" si="6"/>
        <v>0</v>
      </c>
      <c r="S26" s="36">
        <f t="shared" si="6"/>
        <v>0</v>
      </c>
      <c r="T26" s="36">
        <f t="shared" si="6"/>
        <v>0</v>
      </c>
      <c r="U26" s="36">
        <f t="shared" si="6"/>
        <v>0</v>
      </c>
      <c r="V26" s="36">
        <f t="shared" si="6"/>
        <v>0</v>
      </c>
      <c r="W26" s="33">
        <f t="shared" si="1"/>
        <v>0</v>
      </c>
      <c r="X26" s="33">
        <f t="shared" si="2"/>
        <v>0</v>
      </c>
    </row>
    <row r="27" spans="1:24" x14ac:dyDescent="0.15">
      <c r="A27" s="7" t="s">
        <v>103</v>
      </c>
      <c r="B27" s="22">
        <v>26016</v>
      </c>
      <c r="C27" s="36">
        <f>ROUNDDOWN($B27*C$3,0)</f>
        <v>2407</v>
      </c>
      <c r="D27" s="36">
        <f t="shared" si="6"/>
        <v>1010</v>
      </c>
      <c r="E27" s="36">
        <f t="shared" si="6"/>
        <v>762</v>
      </c>
      <c r="F27" s="36">
        <f t="shared" si="6"/>
        <v>840</v>
      </c>
      <c r="G27" s="36">
        <f t="shared" si="6"/>
        <v>838</v>
      </c>
      <c r="H27" s="36">
        <f t="shared" si="6"/>
        <v>567</v>
      </c>
      <c r="I27" s="36">
        <f t="shared" si="6"/>
        <v>1088</v>
      </c>
      <c r="J27" s="36">
        <f t="shared" si="6"/>
        <v>1768</v>
      </c>
      <c r="K27" s="36">
        <f t="shared" si="6"/>
        <v>1367</v>
      </c>
      <c r="L27" s="36">
        <f t="shared" si="6"/>
        <v>2322</v>
      </c>
      <c r="M27" s="36">
        <f t="shared" si="6"/>
        <v>1063</v>
      </c>
      <c r="N27" s="36">
        <f t="shared" si="6"/>
        <v>810</v>
      </c>
      <c r="O27" s="36">
        <f t="shared" si="6"/>
        <v>799</v>
      </c>
      <c r="P27" s="36">
        <f t="shared" si="6"/>
        <v>816</v>
      </c>
      <c r="Q27" s="36">
        <f t="shared" si="6"/>
        <v>1158</v>
      </c>
      <c r="R27" s="36">
        <f t="shared" si="6"/>
        <v>1346</v>
      </c>
      <c r="S27" s="36">
        <f t="shared" si="6"/>
        <v>1042</v>
      </c>
      <c r="T27" s="36">
        <f t="shared" si="6"/>
        <v>904</v>
      </c>
      <c r="U27" s="36">
        <f t="shared" si="6"/>
        <v>713</v>
      </c>
      <c r="V27" s="36">
        <f>ROUNDDOWN($B27*V$3,0)+11</f>
        <v>4396</v>
      </c>
      <c r="W27" s="33">
        <f t="shared" si="1"/>
        <v>26016</v>
      </c>
      <c r="X27" s="33">
        <f t="shared" si="2"/>
        <v>0</v>
      </c>
    </row>
    <row r="28" spans="1:24" x14ac:dyDescent="0.15">
      <c r="A28" s="7" t="s">
        <v>146</v>
      </c>
      <c r="B28" s="22">
        <v>14384729</v>
      </c>
      <c r="C28" s="36">
        <f>ROUNDDOWN($B28*C$3,0)</f>
        <v>1331097</v>
      </c>
      <c r="D28" s="36">
        <f t="shared" si="6"/>
        <v>558640</v>
      </c>
      <c r="E28" s="36">
        <f t="shared" si="6"/>
        <v>421830</v>
      </c>
      <c r="F28" s="36">
        <f t="shared" si="6"/>
        <v>464946</v>
      </c>
      <c r="G28" s="36">
        <f t="shared" si="6"/>
        <v>463702</v>
      </c>
      <c r="H28" s="36">
        <f t="shared" si="6"/>
        <v>314040</v>
      </c>
      <c r="I28" s="36">
        <f t="shared" si="6"/>
        <v>601652</v>
      </c>
      <c r="J28" s="36">
        <f t="shared" si="6"/>
        <v>978086</v>
      </c>
      <c r="K28" s="36">
        <f t="shared" si="6"/>
        <v>756289</v>
      </c>
      <c r="L28" s="36">
        <f t="shared" si="6"/>
        <v>1284354</v>
      </c>
      <c r="M28" s="36">
        <f t="shared" si="6"/>
        <v>588282</v>
      </c>
      <c r="N28" s="36">
        <f t="shared" si="6"/>
        <v>448052</v>
      </c>
      <c r="O28" s="36">
        <f t="shared" si="6"/>
        <v>441833</v>
      </c>
      <c r="P28" s="36">
        <f t="shared" si="6"/>
        <v>451576</v>
      </c>
      <c r="Q28" s="36">
        <f t="shared" si="6"/>
        <v>640311</v>
      </c>
      <c r="R28" s="36">
        <f t="shared" si="6"/>
        <v>744681</v>
      </c>
      <c r="S28" s="36">
        <f t="shared" si="6"/>
        <v>576156</v>
      </c>
      <c r="T28" s="36">
        <f t="shared" si="6"/>
        <v>499874</v>
      </c>
      <c r="U28" s="36">
        <f t="shared" si="6"/>
        <v>394572</v>
      </c>
      <c r="V28" s="36">
        <f>ROUNDDOWN($B28*V$3,0)+9</f>
        <v>2424756</v>
      </c>
      <c r="W28" s="33">
        <f t="shared" si="1"/>
        <v>14384729</v>
      </c>
      <c r="X28" s="33">
        <f t="shared" si="2"/>
        <v>0</v>
      </c>
    </row>
    <row r="29" spans="1:24" x14ac:dyDescent="0.15">
      <c r="A29" s="7" t="s">
        <v>147</v>
      </c>
      <c r="B29" s="22"/>
      <c r="C29" s="36">
        <f t="shared" si="4"/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36">
        <f t="shared" si="6"/>
        <v>0</v>
      </c>
      <c r="R29" s="36">
        <f t="shared" si="6"/>
        <v>0</v>
      </c>
      <c r="S29" s="36">
        <f t="shared" si="6"/>
        <v>0</v>
      </c>
      <c r="T29" s="36">
        <f t="shared" si="6"/>
        <v>0</v>
      </c>
      <c r="U29" s="36">
        <f t="shared" si="6"/>
        <v>0</v>
      </c>
      <c r="V29" s="36">
        <f t="shared" si="6"/>
        <v>0</v>
      </c>
      <c r="W29" s="33">
        <f t="shared" si="1"/>
        <v>0</v>
      </c>
      <c r="X29" s="33">
        <f t="shared" si="2"/>
        <v>0</v>
      </c>
    </row>
    <row r="30" spans="1:24" x14ac:dyDescent="0.15">
      <c r="A30" s="7" t="s">
        <v>148</v>
      </c>
      <c r="B30" s="22"/>
      <c r="C30" s="36">
        <f t="shared" si="4"/>
        <v>0</v>
      </c>
      <c r="D30" s="36">
        <f t="shared" si="6"/>
        <v>0</v>
      </c>
      <c r="E30" s="36">
        <f t="shared" si="6"/>
        <v>0</v>
      </c>
      <c r="F30" s="36">
        <f t="shared" si="6"/>
        <v>0</v>
      </c>
      <c r="G30" s="36">
        <f t="shared" si="6"/>
        <v>0</v>
      </c>
      <c r="H30" s="36">
        <f t="shared" si="6"/>
        <v>0</v>
      </c>
      <c r="I30" s="36">
        <f t="shared" si="6"/>
        <v>0</v>
      </c>
      <c r="J30" s="36">
        <f t="shared" si="6"/>
        <v>0</v>
      </c>
      <c r="K30" s="36">
        <f t="shared" si="6"/>
        <v>0</v>
      </c>
      <c r="L30" s="36">
        <f t="shared" si="6"/>
        <v>0</v>
      </c>
      <c r="M30" s="36">
        <f t="shared" si="6"/>
        <v>0</v>
      </c>
      <c r="N30" s="36">
        <f t="shared" si="6"/>
        <v>0</v>
      </c>
      <c r="O30" s="36">
        <f t="shared" si="6"/>
        <v>0</v>
      </c>
      <c r="P30" s="36">
        <f t="shared" si="6"/>
        <v>0</v>
      </c>
      <c r="Q30" s="36">
        <f t="shared" si="6"/>
        <v>0</v>
      </c>
      <c r="R30" s="36">
        <f t="shared" si="6"/>
        <v>0</v>
      </c>
      <c r="S30" s="36">
        <f t="shared" si="6"/>
        <v>0</v>
      </c>
      <c r="T30" s="36">
        <f t="shared" si="6"/>
        <v>0</v>
      </c>
      <c r="U30" s="36">
        <f t="shared" si="6"/>
        <v>0</v>
      </c>
      <c r="V30" s="36">
        <f t="shared" si="6"/>
        <v>0</v>
      </c>
      <c r="W30" s="33">
        <f t="shared" si="1"/>
        <v>0</v>
      </c>
      <c r="X30" s="33">
        <f t="shared" si="2"/>
        <v>0</v>
      </c>
    </row>
    <row r="31" spans="1:24" x14ac:dyDescent="0.15">
      <c r="A31" s="7" t="s">
        <v>149</v>
      </c>
      <c r="B31" s="22"/>
      <c r="C31" s="36">
        <f t="shared" si="4"/>
        <v>0</v>
      </c>
      <c r="D31" s="36">
        <f t="shared" si="6"/>
        <v>0</v>
      </c>
      <c r="E31" s="36">
        <f t="shared" si="6"/>
        <v>0</v>
      </c>
      <c r="F31" s="36">
        <f t="shared" si="6"/>
        <v>0</v>
      </c>
      <c r="G31" s="36">
        <f t="shared" si="6"/>
        <v>0</v>
      </c>
      <c r="H31" s="36">
        <f t="shared" si="6"/>
        <v>0</v>
      </c>
      <c r="I31" s="36">
        <f t="shared" si="6"/>
        <v>0</v>
      </c>
      <c r="J31" s="36">
        <f t="shared" si="6"/>
        <v>0</v>
      </c>
      <c r="K31" s="36">
        <f t="shared" si="6"/>
        <v>0</v>
      </c>
      <c r="L31" s="36">
        <f t="shared" si="6"/>
        <v>0</v>
      </c>
      <c r="M31" s="36">
        <f t="shared" si="6"/>
        <v>0</v>
      </c>
      <c r="N31" s="36">
        <f t="shared" si="6"/>
        <v>0</v>
      </c>
      <c r="O31" s="36">
        <f t="shared" si="6"/>
        <v>0</v>
      </c>
      <c r="P31" s="36">
        <f t="shared" si="6"/>
        <v>0</v>
      </c>
      <c r="Q31" s="36">
        <f t="shared" si="6"/>
        <v>0</v>
      </c>
      <c r="R31" s="36">
        <f t="shared" si="6"/>
        <v>0</v>
      </c>
      <c r="S31" s="36">
        <f t="shared" si="6"/>
        <v>0</v>
      </c>
      <c r="T31" s="36">
        <f t="shared" si="6"/>
        <v>0</v>
      </c>
      <c r="U31" s="36">
        <f t="shared" si="6"/>
        <v>0</v>
      </c>
      <c r="V31" s="36">
        <f t="shared" si="6"/>
        <v>0</v>
      </c>
      <c r="W31" s="33">
        <f t="shared" si="1"/>
        <v>0</v>
      </c>
      <c r="X31" s="33">
        <f t="shared" si="2"/>
        <v>0</v>
      </c>
    </row>
    <row r="32" spans="1:24" x14ac:dyDescent="0.15">
      <c r="A32" s="7" t="s">
        <v>150</v>
      </c>
      <c r="B32" s="22"/>
      <c r="C32" s="36">
        <f t="shared" si="4"/>
        <v>0</v>
      </c>
      <c r="D32" s="36">
        <f t="shared" si="6"/>
        <v>0</v>
      </c>
      <c r="E32" s="36">
        <f t="shared" si="6"/>
        <v>0</v>
      </c>
      <c r="F32" s="36">
        <f t="shared" si="6"/>
        <v>0</v>
      </c>
      <c r="G32" s="36">
        <f t="shared" si="6"/>
        <v>0</v>
      </c>
      <c r="H32" s="36">
        <f t="shared" si="6"/>
        <v>0</v>
      </c>
      <c r="I32" s="36">
        <f t="shared" si="6"/>
        <v>0</v>
      </c>
      <c r="J32" s="36">
        <f t="shared" si="6"/>
        <v>0</v>
      </c>
      <c r="K32" s="36">
        <f t="shared" si="6"/>
        <v>0</v>
      </c>
      <c r="L32" s="36">
        <f t="shared" si="6"/>
        <v>0</v>
      </c>
      <c r="M32" s="36">
        <f t="shared" si="6"/>
        <v>0</v>
      </c>
      <c r="N32" s="36">
        <f t="shared" si="6"/>
        <v>0</v>
      </c>
      <c r="O32" s="36">
        <f t="shared" si="6"/>
        <v>0</v>
      </c>
      <c r="P32" s="36">
        <f t="shared" si="6"/>
        <v>0</v>
      </c>
      <c r="Q32" s="36">
        <f t="shared" si="6"/>
        <v>0</v>
      </c>
      <c r="R32" s="36">
        <f t="shared" si="6"/>
        <v>0</v>
      </c>
      <c r="S32" s="36">
        <f t="shared" si="6"/>
        <v>0</v>
      </c>
      <c r="T32" s="36">
        <f t="shared" si="6"/>
        <v>0</v>
      </c>
      <c r="U32" s="36">
        <f t="shared" si="6"/>
        <v>0</v>
      </c>
      <c r="V32" s="36">
        <f t="shared" si="6"/>
        <v>0</v>
      </c>
      <c r="W32" s="33">
        <f t="shared" si="1"/>
        <v>0</v>
      </c>
      <c r="X32" s="33">
        <f t="shared" si="2"/>
        <v>0</v>
      </c>
    </row>
    <row r="33" spans="1:24" x14ac:dyDescent="0.15">
      <c r="A33" s="7" t="s">
        <v>151</v>
      </c>
      <c r="B33" s="22"/>
      <c r="C33" s="36">
        <f t="shared" si="4"/>
        <v>0</v>
      </c>
      <c r="D33" s="36">
        <f t="shared" si="6"/>
        <v>0</v>
      </c>
      <c r="E33" s="36">
        <f t="shared" si="6"/>
        <v>0</v>
      </c>
      <c r="F33" s="36">
        <f t="shared" si="6"/>
        <v>0</v>
      </c>
      <c r="G33" s="36">
        <f t="shared" si="6"/>
        <v>0</v>
      </c>
      <c r="H33" s="36">
        <f t="shared" si="6"/>
        <v>0</v>
      </c>
      <c r="I33" s="36">
        <f t="shared" si="6"/>
        <v>0</v>
      </c>
      <c r="J33" s="36">
        <f t="shared" si="6"/>
        <v>0</v>
      </c>
      <c r="K33" s="36">
        <f t="shared" si="6"/>
        <v>0</v>
      </c>
      <c r="L33" s="36">
        <f t="shared" si="6"/>
        <v>0</v>
      </c>
      <c r="M33" s="36">
        <f t="shared" si="6"/>
        <v>0</v>
      </c>
      <c r="N33" s="36">
        <f t="shared" si="6"/>
        <v>0</v>
      </c>
      <c r="O33" s="36">
        <f t="shared" si="6"/>
        <v>0</v>
      </c>
      <c r="P33" s="36">
        <f t="shared" si="6"/>
        <v>0</v>
      </c>
      <c r="Q33" s="36">
        <f t="shared" si="6"/>
        <v>0</v>
      </c>
      <c r="R33" s="36">
        <f t="shared" si="6"/>
        <v>0</v>
      </c>
      <c r="S33" s="36">
        <f t="shared" si="6"/>
        <v>0</v>
      </c>
      <c r="T33" s="36">
        <f t="shared" si="6"/>
        <v>0</v>
      </c>
      <c r="U33" s="36">
        <f t="shared" si="6"/>
        <v>0</v>
      </c>
      <c r="V33" s="36">
        <f t="shared" si="6"/>
        <v>0</v>
      </c>
      <c r="W33" s="33">
        <f t="shared" si="1"/>
        <v>0</v>
      </c>
      <c r="X33" s="33">
        <f t="shared" si="2"/>
        <v>0</v>
      </c>
    </row>
    <row r="34" spans="1:24" x14ac:dyDescent="0.15">
      <c r="A34" s="7" t="s">
        <v>103</v>
      </c>
      <c r="B34" s="22"/>
      <c r="C34" s="36">
        <f t="shared" si="4"/>
        <v>0</v>
      </c>
      <c r="D34" s="36">
        <f t="shared" si="6"/>
        <v>0</v>
      </c>
      <c r="E34" s="36">
        <f t="shared" si="6"/>
        <v>0</v>
      </c>
      <c r="F34" s="36">
        <f t="shared" si="6"/>
        <v>0</v>
      </c>
      <c r="G34" s="36">
        <f t="shared" si="6"/>
        <v>0</v>
      </c>
      <c r="H34" s="36">
        <f t="shared" si="6"/>
        <v>0</v>
      </c>
      <c r="I34" s="36">
        <f t="shared" si="6"/>
        <v>0</v>
      </c>
      <c r="J34" s="36">
        <f t="shared" si="6"/>
        <v>0</v>
      </c>
      <c r="K34" s="36">
        <f t="shared" si="6"/>
        <v>0</v>
      </c>
      <c r="L34" s="36">
        <f t="shared" si="6"/>
        <v>0</v>
      </c>
      <c r="M34" s="36">
        <f t="shared" si="6"/>
        <v>0</v>
      </c>
      <c r="N34" s="36">
        <f t="shared" si="6"/>
        <v>0</v>
      </c>
      <c r="O34" s="36">
        <f t="shared" si="6"/>
        <v>0</v>
      </c>
      <c r="P34" s="36">
        <f t="shared" si="6"/>
        <v>0</v>
      </c>
      <c r="Q34" s="36">
        <f t="shared" si="6"/>
        <v>0</v>
      </c>
      <c r="R34" s="36">
        <f t="shared" si="6"/>
        <v>0</v>
      </c>
      <c r="S34" s="36">
        <f t="shared" ref="D34:V38" si="7">ROUNDDOWN($B34*S$3,0)</f>
        <v>0</v>
      </c>
      <c r="T34" s="36">
        <f t="shared" si="7"/>
        <v>0</v>
      </c>
      <c r="U34" s="36">
        <f t="shared" si="7"/>
        <v>0</v>
      </c>
      <c r="V34" s="36">
        <f t="shared" si="7"/>
        <v>0</v>
      </c>
      <c r="W34" s="33">
        <f t="shared" si="1"/>
        <v>0</v>
      </c>
      <c r="X34" s="33">
        <f t="shared" si="2"/>
        <v>0</v>
      </c>
    </row>
    <row r="35" spans="1:24" x14ac:dyDescent="0.15">
      <c r="A35" s="7" t="s">
        <v>152</v>
      </c>
      <c r="B35" s="22"/>
      <c r="C35" s="36">
        <f t="shared" si="4"/>
        <v>0</v>
      </c>
      <c r="D35" s="36">
        <f t="shared" si="7"/>
        <v>0</v>
      </c>
      <c r="E35" s="36">
        <f t="shared" si="7"/>
        <v>0</v>
      </c>
      <c r="F35" s="36">
        <f t="shared" si="7"/>
        <v>0</v>
      </c>
      <c r="G35" s="36">
        <f t="shared" si="7"/>
        <v>0</v>
      </c>
      <c r="H35" s="36">
        <f t="shared" si="7"/>
        <v>0</v>
      </c>
      <c r="I35" s="36">
        <f t="shared" si="7"/>
        <v>0</v>
      </c>
      <c r="J35" s="36">
        <f t="shared" si="7"/>
        <v>0</v>
      </c>
      <c r="K35" s="36">
        <f t="shared" si="7"/>
        <v>0</v>
      </c>
      <c r="L35" s="36">
        <f t="shared" si="7"/>
        <v>0</v>
      </c>
      <c r="M35" s="36">
        <f t="shared" si="7"/>
        <v>0</v>
      </c>
      <c r="N35" s="36">
        <f t="shared" si="7"/>
        <v>0</v>
      </c>
      <c r="O35" s="36">
        <f t="shared" si="7"/>
        <v>0</v>
      </c>
      <c r="P35" s="36">
        <f t="shared" si="7"/>
        <v>0</v>
      </c>
      <c r="Q35" s="36">
        <f t="shared" si="7"/>
        <v>0</v>
      </c>
      <c r="R35" s="36">
        <f t="shared" si="7"/>
        <v>0</v>
      </c>
      <c r="S35" s="36">
        <f t="shared" si="7"/>
        <v>0</v>
      </c>
      <c r="T35" s="36">
        <f t="shared" si="7"/>
        <v>0</v>
      </c>
      <c r="U35" s="36">
        <f t="shared" si="7"/>
        <v>0</v>
      </c>
      <c r="V35" s="36">
        <f t="shared" si="7"/>
        <v>0</v>
      </c>
      <c r="W35" s="33">
        <f t="shared" si="1"/>
        <v>0</v>
      </c>
      <c r="X35" s="33">
        <f t="shared" si="2"/>
        <v>0</v>
      </c>
    </row>
    <row r="36" spans="1:24" x14ac:dyDescent="0.15">
      <c r="A36" s="7" t="s">
        <v>153</v>
      </c>
      <c r="B36" s="22"/>
      <c r="C36" s="36">
        <f t="shared" si="4"/>
        <v>0</v>
      </c>
      <c r="D36" s="36">
        <f t="shared" si="7"/>
        <v>0</v>
      </c>
      <c r="E36" s="36">
        <f t="shared" si="7"/>
        <v>0</v>
      </c>
      <c r="F36" s="36">
        <f t="shared" si="7"/>
        <v>0</v>
      </c>
      <c r="G36" s="36">
        <f t="shared" si="7"/>
        <v>0</v>
      </c>
      <c r="H36" s="36">
        <f t="shared" si="7"/>
        <v>0</v>
      </c>
      <c r="I36" s="36">
        <f t="shared" si="7"/>
        <v>0</v>
      </c>
      <c r="J36" s="36">
        <f t="shared" si="7"/>
        <v>0</v>
      </c>
      <c r="K36" s="36">
        <f t="shared" si="7"/>
        <v>0</v>
      </c>
      <c r="L36" s="36">
        <f t="shared" si="7"/>
        <v>0</v>
      </c>
      <c r="M36" s="36">
        <f t="shared" si="7"/>
        <v>0</v>
      </c>
      <c r="N36" s="36">
        <f t="shared" si="7"/>
        <v>0</v>
      </c>
      <c r="O36" s="36">
        <f t="shared" si="7"/>
        <v>0</v>
      </c>
      <c r="P36" s="36">
        <f t="shared" si="7"/>
        <v>0</v>
      </c>
      <c r="Q36" s="36">
        <f t="shared" si="7"/>
        <v>0</v>
      </c>
      <c r="R36" s="36">
        <f t="shared" si="7"/>
        <v>0</v>
      </c>
      <c r="S36" s="36">
        <f t="shared" si="7"/>
        <v>0</v>
      </c>
      <c r="T36" s="36">
        <f t="shared" si="7"/>
        <v>0</v>
      </c>
      <c r="U36" s="36">
        <f t="shared" si="7"/>
        <v>0</v>
      </c>
      <c r="V36" s="36">
        <f t="shared" si="7"/>
        <v>0</v>
      </c>
      <c r="W36" s="33">
        <f t="shared" si="1"/>
        <v>0</v>
      </c>
      <c r="X36" s="33">
        <f t="shared" si="2"/>
        <v>0</v>
      </c>
    </row>
    <row r="37" spans="1:24" x14ac:dyDescent="0.15">
      <c r="A37" s="7" t="s">
        <v>103</v>
      </c>
      <c r="B37" s="22"/>
      <c r="C37" s="36">
        <f t="shared" si="4"/>
        <v>0</v>
      </c>
      <c r="D37" s="36">
        <f t="shared" si="7"/>
        <v>0</v>
      </c>
      <c r="E37" s="36">
        <f t="shared" si="7"/>
        <v>0</v>
      </c>
      <c r="F37" s="36">
        <f t="shared" si="7"/>
        <v>0</v>
      </c>
      <c r="G37" s="36">
        <f t="shared" si="7"/>
        <v>0</v>
      </c>
      <c r="H37" s="36">
        <f t="shared" si="7"/>
        <v>0</v>
      </c>
      <c r="I37" s="36">
        <f t="shared" si="7"/>
        <v>0</v>
      </c>
      <c r="J37" s="36">
        <f t="shared" si="7"/>
        <v>0</v>
      </c>
      <c r="K37" s="36">
        <f t="shared" si="7"/>
        <v>0</v>
      </c>
      <c r="L37" s="36">
        <f t="shared" si="7"/>
        <v>0</v>
      </c>
      <c r="M37" s="36">
        <f t="shared" si="7"/>
        <v>0</v>
      </c>
      <c r="N37" s="36">
        <f t="shared" si="7"/>
        <v>0</v>
      </c>
      <c r="O37" s="36">
        <f t="shared" si="7"/>
        <v>0</v>
      </c>
      <c r="P37" s="36">
        <f t="shared" si="7"/>
        <v>0</v>
      </c>
      <c r="Q37" s="36">
        <f t="shared" si="7"/>
        <v>0</v>
      </c>
      <c r="R37" s="36">
        <f t="shared" si="7"/>
        <v>0</v>
      </c>
      <c r="S37" s="36">
        <f t="shared" si="7"/>
        <v>0</v>
      </c>
      <c r="T37" s="36">
        <f t="shared" si="7"/>
        <v>0</v>
      </c>
      <c r="U37" s="36">
        <f t="shared" si="7"/>
        <v>0</v>
      </c>
      <c r="V37" s="36">
        <f t="shared" si="7"/>
        <v>0</v>
      </c>
      <c r="W37" s="33">
        <f t="shared" si="1"/>
        <v>0</v>
      </c>
      <c r="X37" s="33">
        <f t="shared" si="2"/>
        <v>0</v>
      </c>
    </row>
    <row r="38" spans="1:24" ht="12.75" thickBot="1" x14ac:dyDescent="0.2">
      <c r="A38" s="9" t="s">
        <v>154</v>
      </c>
      <c r="B38" s="23">
        <v>14384729</v>
      </c>
      <c r="C38" s="36">
        <f>ROUNDDOWN($B38*C$3,0)</f>
        <v>1331097</v>
      </c>
      <c r="D38" s="36">
        <f t="shared" si="7"/>
        <v>558640</v>
      </c>
      <c r="E38" s="36">
        <f t="shared" si="7"/>
        <v>421830</v>
      </c>
      <c r="F38" s="36">
        <f t="shared" si="7"/>
        <v>464946</v>
      </c>
      <c r="G38" s="36">
        <f t="shared" si="7"/>
        <v>463702</v>
      </c>
      <c r="H38" s="36">
        <f t="shared" si="7"/>
        <v>314040</v>
      </c>
      <c r="I38" s="36">
        <f t="shared" si="7"/>
        <v>601652</v>
      </c>
      <c r="J38" s="36">
        <f t="shared" si="7"/>
        <v>978086</v>
      </c>
      <c r="K38" s="36">
        <f t="shared" si="7"/>
        <v>756289</v>
      </c>
      <c r="L38" s="36">
        <f t="shared" si="7"/>
        <v>1284354</v>
      </c>
      <c r="M38" s="36">
        <f t="shared" si="7"/>
        <v>588282</v>
      </c>
      <c r="N38" s="36">
        <f t="shared" si="7"/>
        <v>448052</v>
      </c>
      <c r="O38" s="36">
        <f t="shared" si="7"/>
        <v>441833</v>
      </c>
      <c r="P38" s="36">
        <f t="shared" si="7"/>
        <v>451576</v>
      </c>
      <c r="Q38" s="36">
        <f t="shared" si="7"/>
        <v>640311</v>
      </c>
      <c r="R38" s="36">
        <f t="shared" si="7"/>
        <v>744681</v>
      </c>
      <c r="S38" s="36">
        <f t="shared" si="7"/>
        <v>576156</v>
      </c>
      <c r="T38" s="36">
        <f t="shared" si="7"/>
        <v>499874</v>
      </c>
      <c r="U38" s="36">
        <f t="shared" si="7"/>
        <v>394572</v>
      </c>
      <c r="V38" s="36">
        <f>ROUNDDOWN($B38*V$3,0)+9</f>
        <v>2424756</v>
      </c>
      <c r="W38" s="33">
        <f t="shared" si="1"/>
        <v>14384729</v>
      </c>
      <c r="X38" s="33">
        <f t="shared" si="2"/>
        <v>0</v>
      </c>
    </row>
    <row r="40" spans="1:24" ht="13.5" customHeight="1" x14ac:dyDescent="0.15">
      <c r="A40" s="41" t="s">
        <v>166</v>
      </c>
      <c r="B40" s="41"/>
      <c r="C40" s="37">
        <f>C38+'純資産変動計算書（NW）'!C5</f>
        <v>0</v>
      </c>
      <c r="D40" s="37">
        <f>D38+'純資産変動計算書（NW）'!D5</f>
        <v>0</v>
      </c>
      <c r="E40" s="37">
        <f>E38+'純資産変動計算書（NW）'!E5</f>
        <v>0</v>
      </c>
      <c r="F40" s="37">
        <f>F38+'純資産変動計算書（NW）'!F5</f>
        <v>0</v>
      </c>
      <c r="G40" s="37">
        <f>G38+'純資産変動計算書（NW）'!G5</f>
        <v>0</v>
      </c>
      <c r="H40" s="37">
        <f>H38+'純資産変動計算書（NW）'!H5</f>
        <v>0</v>
      </c>
      <c r="I40" s="37">
        <f>I38+'純資産変動計算書（NW）'!I5</f>
        <v>0</v>
      </c>
      <c r="J40" s="37">
        <f>J38+'純資産変動計算書（NW）'!J5</f>
        <v>0</v>
      </c>
      <c r="K40" s="37">
        <f>K38+'純資産変動計算書（NW）'!K5</f>
        <v>0</v>
      </c>
      <c r="L40" s="37">
        <f>L38+'純資産変動計算書（NW）'!L5</f>
        <v>0</v>
      </c>
      <c r="M40" s="37">
        <f>M38+'純資産変動計算書（NW）'!M5</f>
        <v>0</v>
      </c>
      <c r="N40" s="37">
        <f>N38+'純資産変動計算書（NW）'!N5</f>
        <v>0</v>
      </c>
      <c r="O40" s="37">
        <f>O38+'純資産変動計算書（NW）'!O5</f>
        <v>0</v>
      </c>
      <c r="P40" s="37">
        <f>P38+'純資産変動計算書（NW）'!P5</f>
        <v>0</v>
      </c>
      <c r="Q40" s="37">
        <f>Q38+'純資産変動計算書（NW）'!Q5</f>
        <v>0</v>
      </c>
      <c r="R40" s="37">
        <f>R38+'純資産変動計算書（NW）'!R5</f>
        <v>0</v>
      </c>
      <c r="S40" s="37">
        <f>S38+'純資産変動計算書（NW）'!S5</f>
        <v>0</v>
      </c>
      <c r="T40" s="37">
        <f>T38+'純資産変動計算書（NW）'!T5</f>
        <v>0</v>
      </c>
      <c r="U40" s="37">
        <f>U38+'純資産変動計算書（NW）'!U5</f>
        <v>0</v>
      </c>
      <c r="V40" s="37">
        <f>V38+'純資産変動計算書（NW）'!V5</f>
        <v>0</v>
      </c>
      <c r="W40" s="37">
        <f>W38+'純資産変動計算書（NW）'!W5</f>
        <v>0</v>
      </c>
      <c r="X40" s="37">
        <f>X38+'純資産変動計算書（NW）'!X5</f>
        <v>0</v>
      </c>
    </row>
  </sheetData>
  <mergeCells count="3">
    <mergeCell ref="W2:W3"/>
    <mergeCell ref="X2:X3"/>
    <mergeCell ref="A40:B40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2:X22"/>
  <sheetViews>
    <sheetView zoomScaleNormal="100" workbookViewId="0">
      <selection activeCell="C19" sqref="C19"/>
    </sheetView>
  </sheetViews>
  <sheetFormatPr defaultColWidth="8.875" defaultRowHeight="12" x14ac:dyDescent="0.15"/>
  <cols>
    <col min="1" max="1" width="25.25" style="3" bestFit="1" customWidth="1"/>
    <col min="2" max="2" width="10.125" style="3" bestFit="1" customWidth="1"/>
    <col min="3" max="24" width="10.625" style="37" customWidth="1"/>
    <col min="25" max="16384" width="8.875" style="3"/>
  </cols>
  <sheetData>
    <row r="2" spans="1:24" ht="21.75" thickBot="1" x14ac:dyDescent="0.25">
      <c r="A2" s="2" t="s">
        <v>0</v>
      </c>
      <c r="B2" s="11" t="s">
        <v>158</v>
      </c>
      <c r="C2" s="34" t="str">
        <f>按分率!B3</f>
        <v>余市町</v>
      </c>
      <c r="D2" s="34" t="str">
        <f>按分率!C3</f>
        <v>仁木町</v>
      </c>
      <c r="E2" s="34" t="str">
        <f>按分率!D3</f>
        <v>赤井川村</v>
      </c>
      <c r="F2" s="34" t="str">
        <f>按分率!E3</f>
        <v>古平町</v>
      </c>
      <c r="G2" s="34" t="str">
        <f>按分率!F3</f>
        <v>積丹町</v>
      </c>
      <c r="H2" s="34" t="str">
        <f>按分率!G3</f>
        <v>神恵内村</v>
      </c>
      <c r="I2" s="34" t="str">
        <f>按分率!H3</f>
        <v>泊村</v>
      </c>
      <c r="J2" s="34" t="str">
        <f>按分率!I3</f>
        <v>岩内町</v>
      </c>
      <c r="K2" s="34" t="str">
        <f>按分率!J3</f>
        <v>共和町</v>
      </c>
      <c r="L2" s="34" t="str">
        <f>按分率!K3</f>
        <v>倶知安町</v>
      </c>
      <c r="M2" s="34" t="str">
        <f>按分率!L3</f>
        <v>京極町</v>
      </c>
      <c r="N2" s="34" t="str">
        <f>按分率!M3</f>
        <v>喜茂別町</v>
      </c>
      <c r="O2" s="34" t="str">
        <f>按分率!N3</f>
        <v>留寿都村</v>
      </c>
      <c r="P2" s="34" t="str">
        <f>按分率!O3</f>
        <v>真狩村</v>
      </c>
      <c r="Q2" s="34" t="str">
        <f>按分率!P3</f>
        <v>ニセコ町</v>
      </c>
      <c r="R2" s="34" t="str">
        <f>按分率!Q3</f>
        <v>蘭越町</v>
      </c>
      <c r="S2" s="34" t="str">
        <f>按分率!R3</f>
        <v>黒松内町</v>
      </c>
      <c r="T2" s="34" t="str">
        <f>按分率!S3</f>
        <v>寿都町</v>
      </c>
      <c r="U2" s="34" t="str">
        <f>按分率!T3</f>
        <v>島牧村</v>
      </c>
      <c r="V2" s="34" t="str">
        <f>按分率!U3</f>
        <v>小樽市</v>
      </c>
      <c r="W2" s="43" t="str">
        <f>'行政コスト計算書（PL）'!W2</f>
        <v>検算</v>
      </c>
      <c r="X2" s="43" t="s">
        <v>162</v>
      </c>
    </row>
    <row r="3" spans="1:24" ht="12.75" thickBot="1" x14ac:dyDescent="0.2">
      <c r="B3" s="4" t="s">
        <v>1</v>
      </c>
      <c r="C3" s="35">
        <f>'行政コスト計算書（PL）'!C3</f>
        <v>9.2535485265509046E-2</v>
      </c>
      <c r="D3" s="35">
        <f>'行政コスト計算書（PL）'!D3</f>
        <v>3.8835650983500253E-2</v>
      </c>
      <c r="E3" s="35">
        <f>'行政コスト計算書（PL）'!E3</f>
        <v>2.9324879314071618E-2</v>
      </c>
      <c r="F3" s="35">
        <f>'行政コスト計算書（PL）'!F3</f>
        <v>3.2322213415952157E-2</v>
      </c>
      <c r="G3" s="35">
        <f>'行政コスト計算書（PL）'!G3</f>
        <v>3.2235751855320988E-2</v>
      </c>
      <c r="H3" s="35">
        <f>'行政コスト計算書（PL）'!H3</f>
        <v>2.183154405937027E-2</v>
      </c>
      <c r="I3" s="35">
        <f>'行政コスト計算書（PL）'!I3</f>
        <v>4.1825779955328192E-2</v>
      </c>
      <c r="J3" s="35">
        <f>'行政コスト計算書（PL）'!J3</f>
        <v>6.7994812306362132E-2</v>
      </c>
      <c r="K3" s="35">
        <f>'行政コスト計算書（PL）'!K3</f>
        <v>5.257583399380359E-2</v>
      </c>
      <c r="L3" s="35">
        <f>'行政コスト計算書（PL）'!L3</f>
        <v>8.9285971611787598E-2</v>
      </c>
      <c r="M3" s="35">
        <f>'行政コスト計算書（PL）'!M3</f>
        <v>4.0896318178543126E-2</v>
      </c>
      <c r="N3" s="35">
        <f>'行政コスト計算書（PL）'!N3</f>
        <v>3.1147777217378773E-2</v>
      </c>
      <c r="O3" s="35">
        <f>'行政コスト計算書（PL）'!O3</f>
        <v>3.0715469414222926E-2</v>
      </c>
      <c r="P3" s="35">
        <f>'行政コスト計算書（PL）'!P3</f>
        <v>3.1392751639167084E-2</v>
      </c>
      <c r="Q3" s="35">
        <f>'行政コスト計算書（PL）'!Q3</f>
        <v>4.4513293464947042E-2</v>
      </c>
      <c r="R3" s="35">
        <f>'行政コスト計算書（PL）'!R3</f>
        <v>5.1768859427912671E-2</v>
      </c>
      <c r="S3" s="35">
        <f>'行政コスト計算書（PL）'!S3</f>
        <v>4.0053317962389222E-2</v>
      </c>
      <c r="T3" s="35">
        <f>'行政コスト計算書（PL）'!T3</f>
        <v>3.4750342243677498E-2</v>
      </c>
      <c r="U3" s="35">
        <f>'行政コスト計算書（PL）'!U3</f>
        <v>2.742993011023849E-2</v>
      </c>
      <c r="V3" s="35">
        <f>'行政コスト計算書（PL）'!V3</f>
        <v>0.16856401758051734</v>
      </c>
      <c r="W3" s="44"/>
      <c r="X3" s="44"/>
    </row>
    <row r="4" spans="1:24" x14ac:dyDescent="0.15">
      <c r="A4" s="5" t="s">
        <v>44</v>
      </c>
      <c r="B4" s="24">
        <v>1343303</v>
      </c>
      <c r="C4" s="36">
        <f>ROUNDDOWN($B4*C$3,0)</f>
        <v>124303</v>
      </c>
      <c r="D4" s="36">
        <f t="shared" ref="D4:U5" si="0">ROUNDDOWN($B4*D$3,0)</f>
        <v>52168</v>
      </c>
      <c r="E4" s="36">
        <f t="shared" si="0"/>
        <v>39392</v>
      </c>
      <c r="F4" s="36">
        <f t="shared" si="0"/>
        <v>43418</v>
      </c>
      <c r="G4" s="36">
        <f t="shared" si="0"/>
        <v>43302</v>
      </c>
      <c r="H4" s="36">
        <f t="shared" si="0"/>
        <v>29326</v>
      </c>
      <c r="I4" s="36">
        <f t="shared" si="0"/>
        <v>56184</v>
      </c>
      <c r="J4" s="36">
        <f t="shared" si="0"/>
        <v>91337</v>
      </c>
      <c r="K4" s="36">
        <f t="shared" si="0"/>
        <v>70625</v>
      </c>
      <c r="L4" s="36">
        <f t="shared" si="0"/>
        <v>119938</v>
      </c>
      <c r="M4" s="36">
        <f t="shared" si="0"/>
        <v>54936</v>
      </c>
      <c r="N4" s="36">
        <f t="shared" si="0"/>
        <v>41840</v>
      </c>
      <c r="O4" s="36">
        <f t="shared" si="0"/>
        <v>41260</v>
      </c>
      <c r="P4" s="36">
        <f t="shared" si="0"/>
        <v>42169</v>
      </c>
      <c r="Q4" s="36">
        <f t="shared" si="0"/>
        <v>59794</v>
      </c>
      <c r="R4" s="36">
        <f t="shared" si="0"/>
        <v>69541</v>
      </c>
      <c r="S4" s="36">
        <f t="shared" si="0"/>
        <v>53803</v>
      </c>
      <c r="T4" s="36">
        <f t="shared" si="0"/>
        <v>46680</v>
      </c>
      <c r="U4" s="36">
        <f t="shared" si="0"/>
        <v>36846</v>
      </c>
      <c r="V4" s="36">
        <f>ROUNDDOWN($B4*V$3,0)+9</f>
        <v>226441</v>
      </c>
      <c r="W4" s="33">
        <f>SUM(C4:V4)</f>
        <v>1343303</v>
      </c>
      <c r="X4" s="33">
        <f t="shared" ref="X4:X19" si="1">W4-B4</f>
        <v>0</v>
      </c>
    </row>
    <row r="5" spans="1:24" x14ac:dyDescent="0.15">
      <c r="A5" s="7" t="s">
        <v>45</v>
      </c>
      <c r="B5" s="22">
        <v>-14384729</v>
      </c>
      <c r="C5" s="36">
        <f>ROUNDDOWN($B5*C$3,0)</f>
        <v>-1331097</v>
      </c>
      <c r="D5" s="36">
        <f t="shared" si="0"/>
        <v>-558640</v>
      </c>
      <c r="E5" s="36">
        <f t="shared" si="0"/>
        <v>-421830</v>
      </c>
      <c r="F5" s="36">
        <f t="shared" si="0"/>
        <v>-464946</v>
      </c>
      <c r="G5" s="36">
        <f t="shared" si="0"/>
        <v>-463702</v>
      </c>
      <c r="H5" s="36">
        <f t="shared" si="0"/>
        <v>-314040</v>
      </c>
      <c r="I5" s="36">
        <f t="shared" si="0"/>
        <v>-601652</v>
      </c>
      <c r="J5" s="36">
        <f t="shared" si="0"/>
        <v>-978086</v>
      </c>
      <c r="K5" s="36">
        <f t="shared" si="0"/>
        <v>-756289</v>
      </c>
      <c r="L5" s="36">
        <f t="shared" si="0"/>
        <v>-1284354</v>
      </c>
      <c r="M5" s="36">
        <f t="shared" si="0"/>
        <v>-588282</v>
      </c>
      <c r="N5" s="36">
        <f t="shared" si="0"/>
        <v>-448052</v>
      </c>
      <c r="O5" s="36">
        <f t="shared" si="0"/>
        <v>-441833</v>
      </c>
      <c r="P5" s="36">
        <f t="shared" si="0"/>
        <v>-451576</v>
      </c>
      <c r="Q5" s="36">
        <f t="shared" si="0"/>
        <v>-640311</v>
      </c>
      <c r="R5" s="36">
        <f t="shared" si="0"/>
        <v>-744681</v>
      </c>
      <c r="S5" s="36">
        <f t="shared" si="0"/>
        <v>-576156</v>
      </c>
      <c r="T5" s="36">
        <f t="shared" si="0"/>
        <v>-499874</v>
      </c>
      <c r="U5" s="36">
        <f t="shared" si="0"/>
        <v>-394572</v>
      </c>
      <c r="V5" s="36">
        <f>ROUNDDOWN($B5*V$3,0)-9</f>
        <v>-2424756</v>
      </c>
      <c r="W5" s="33">
        <f>SUM(C5:V5)</f>
        <v>-14384729</v>
      </c>
      <c r="X5" s="33">
        <f t="shared" si="1"/>
        <v>0</v>
      </c>
    </row>
    <row r="6" spans="1:24" x14ac:dyDescent="0.15">
      <c r="A6" s="7" t="s">
        <v>46</v>
      </c>
      <c r="B6" s="22">
        <v>13979000</v>
      </c>
      <c r="C6" s="36">
        <f t="shared" ref="C6:V17" si="2">ROUNDDOWN($B6*C$3,0)</f>
        <v>1293553</v>
      </c>
      <c r="D6" s="36">
        <f t="shared" si="2"/>
        <v>542883</v>
      </c>
      <c r="E6" s="36">
        <f t="shared" si="2"/>
        <v>409932</v>
      </c>
      <c r="F6" s="36">
        <f t="shared" si="2"/>
        <v>451832</v>
      </c>
      <c r="G6" s="36">
        <f t="shared" si="2"/>
        <v>450623</v>
      </c>
      <c r="H6" s="36">
        <f t="shared" si="2"/>
        <v>305183</v>
      </c>
      <c r="I6" s="36">
        <f t="shared" si="2"/>
        <v>584682</v>
      </c>
      <c r="J6" s="36">
        <f t="shared" si="2"/>
        <v>950499</v>
      </c>
      <c r="K6" s="36">
        <f t="shared" si="2"/>
        <v>734957</v>
      </c>
      <c r="L6" s="36">
        <f t="shared" si="2"/>
        <v>1248128</v>
      </c>
      <c r="M6" s="36">
        <f t="shared" si="2"/>
        <v>571689</v>
      </c>
      <c r="N6" s="36">
        <f t="shared" si="2"/>
        <v>435414</v>
      </c>
      <c r="O6" s="36">
        <f t="shared" si="2"/>
        <v>429371</v>
      </c>
      <c r="P6" s="36">
        <f t="shared" si="2"/>
        <v>438839</v>
      </c>
      <c r="Q6" s="36">
        <f t="shared" si="2"/>
        <v>622251</v>
      </c>
      <c r="R6" s="36">
        <f t="shared" si="2"/>
        <v>723676</v>
      </c>
      <c r="S6" s="36">
        <f t="shared" si="2"/>
        <v>559905</v>
      </c>
      <c r="T6" s="36">
        <f t="shared" si="2"/>
        <v>485775</v>
      </c>
      <c r="U6" s="36">
        <f t="shared" si="2"/>
        <v>383442</v>
      </c>
      <c r="V6" s="36">
        <f>ROUNDDOWN($B6*V$3,0)+10</f>
        <v>2356366</v>
      </c>
      <c r="W6" s="33">
        <f>SUM(C6:V6)</f>
        <v>13979000</v>
      </c>
      <c r="X6" s="33">
        <f t="shared" si="1"/>
        <v>0</v>
      </c>
    </row>
    <row r="7" spans="1:24" x14ac:dyDescent="0.15">
      <c r="A7" s="7" t="s">
        <v>47</v>
      </c>
      <c r="B7" s="22">
        <v>13879000</v>
      </c>
      <c r="C7" s="36">
        <f t="shared" si="2"/>
        <v>1284300</v>
      </c>
      <c r="D7" s="36">
        <f t="shared" si="2"/>
        <v>539000</v>
      </c>
      <c r="E7" s="36">
        <f t="shared" si="2"/>
        <v>407000</v>
      </c>
      <c r="F7" s="36">
        <f t="shared" si="2"/>
        <v>448600</v>
      </c>
      <c r="G7" s="36">
        <f t="shared" si="2"/>
        <v>447400</v>
      </c>
      <c r="H7" s="36">
        <f t="shared" si="2"/>
        <v>303000</v>
      </c>
      <c r="I7" s="36">
        <f t="shared" si="2"/>
        <v>580500</v>
      </c>
      <c r="J7" s="36">
        <f t="shared" si="2"/>
        <v>943700</v>
      </c>
      <c r="K7" s="36">
        <f t="shared" si="2"/>
        <v>729700</v>
      </c>
      <c r="L7" s="36">
        <f t="shared" si="2"/>
        <v>1239200</v>
      </c>
      <c r="M7" s="36">
        <f t="shared" si="2"/>
        <v>567600</v>
      </c>
      <c r="N7" s="36">
        <f t="shared" si="2"/>
        <v>432300</v>
      </c>
      <c r="O7" s="36">
        <f t="shared" si="2"/>
        <v>426300</v>
      </c>
      <c r="P7" s="36">
        <f t="shared" si="2"/>
        <v>435700</v>
      </c>
      <c r="Q7" s="36">
        <f t="shared" si="2"/>
        <v>617800</v>
      </c>
      <c r="R7" s="36">
        <f t="shared" si="2"/>
        <v>718500</v>
      </c>
      <c r="S7" s="36">
        <f t="shared" si="2"/>
        <v>555900</v>
      </c>
      <c r="T7" s="36">
        <f t="shared" si="2"/>
        <v>482300</v>
      </c>
      <c r="U7" s="36">
        <f t="shared" si="2"/>
        <v>380700</v>
      </c>
      <c r="V7" s="36">
        <f t="shared" si="2"/>
        <v>2339500</v>
      </c>
      <c r="W7" s="33">
        <f t="shared" ref="W7:W19" si="3">SUM(C7:V7)</f>
        <v>13879000</v>
      </c>
      <c r="X7" s="33">
        <f t="shared" si="1"/>
        <v>0</v>
      </c>
    </row>
    <row r="8" spans="1:24" x14ac:dyDescent="0.15">
      <c r="A8" s="7" t="s">
        <v>48</v>
      </c>
      <c r="B8" s="22">
        <v>100000</v>
      </c>
      <c r="C8" s="36">
        <f t="shared" si="2"/>
        <v>9253</v>
      </c>
      <c r="D8" s="36">
        <f t="shared" si="2"/>
        <v>3883</v>
      </c>
      <c r="E8" s="36">
        <f t="shared" si="2"/>
        <v>2932</v>
      </c>
      <c r="F8" s="36">
        <f t="shared" si="2"/>
        <v>3232</v>
      </c>
      <c r="G8" s="36">
        <f t="shared" si="2"/>
        <v>3223</v>
      </c>
      <c r="H8" s="36">
        <f t="shared" si="2"/>
        <v>2183</v>
      </c>
      <c r="I8" s="36">
        <f t="shared" si="2"/>
        <v>4182</v>
      </c>
      <c r="J8" s="36">
        <f t="shared" si="2"/>
        <v>6799</v>
      </c>
      <c r="K8" s="36">
        <f t="shared" si="2"/>
        <v>5257</v>
      </c>
      <c r="L8" s="36">
        <f t="shared" si="2"/>
        <v>8928</v>
      </c>
      <c r="M8" s="36">
        <f t="shared" si="2"/>
        <v>4089</v>
      </c>
      <c r="N8" s="36">
        <f t="shared" si="2"/>
        <v>3114</v>
      </c>
      <c r="O8" s="36">
        <f t="shared" si="2"/>
        <v>3071</v>
      </c>
      <c r="P8" s="36">
        <f t="shared" si="2"/>
        <v>3139</v>
      </c>
      <c r="Q8" s="36">
        <f t="shared" si="2"/>
        <v>4451</v>
      </c>
      <c r="R8" s="36">
        <f t="shared" si="2"/>
        <v>5176</v>
      </c>
      <c r="S8" s="36">
        <f t="shared" si="2"/>
        <v>4005</v>
      </c>
      <c r="T8" s="36">
        <f t="shared" si="2"/>
        <v>3475</v>
      </c>
      <c r="U8" s="36">
        <f t="shared" si="2"/>
        <v>2742</v>
      </c>
      <c r="V8" s="36">
        <f t="shared" si="2"/>
        <v>16856</v>
      </c>
      <c r="W8" s="33">
        <f>SUM(C8:V8)+10</f>
        <v>100000</v>
      </c>
      <c r="X8" s="33">
        <f t="shared" si="1"/>
        <v>0</v>
      </c>
    </row>
    <row r="9" spans="1:24" x14ac:dyDescent="0.15">
      <c r="A9" s="7" t="s">
        <v>49</v>
      </c>
      <c r="B9" s="22">
        <v>-405729</v>
      </c>
      <c r="C9" s="36">
        <f>ROUNDDOWN($B9*C$3,0)</f>
        <v>-37544</v>
      </c>
      <c r="D9" s="36">
        <f t="shared" si="2"/>
        <v>-15756</v>
      </c>
      <c r="E9" s="36">
        <f t="shared" si="2"/>
        <v>-11897</v>
      </c>
      <c r="F9" s="36">
        <f t="shared" si="2"/>
        <v>-13114</v>
      </c>
      <c r="G9" s="36">
        <f t="shared" si="2"/>
        <v>-13078</v>
      </c>
      <c r="H9" s="36">
        <f t="shared" si="2"/>
        <v>-8857</v>
      </c>
      <c r="I9" s="36">
        <f t="shared" si="2"/>
        <v>-16969</v>
      </c>
      <c r="J9" s="36">
        <f t="shared" si="2"/>
        <v>-27587</v>
      </c>
      <c r="K9" s="36">
        <f t="shared" si="2"/>
        <v>-21331</v>
      </c>
      <c r="L9" s="36">
        <f t="shared" si="2"/>
        <v>-36225</v>
      </c>
      <c r="M9" s="36">
        <f t="shared" si="2"/>
        <v>-16592</v>
      </c>
      <c r="N9" s="36">
        <f t="shared" si="2"/>
        <v>-12637</v>
      </c>
      <c r="O9" s="36">
        <f t="shared" si="2"/>
        <v>-12462</v>
      </c>
      <c r="P9" s="36">
        <f t="shared" si="2"/>
        <v>-12736</v>
      </c>
      <c r="Q9" s="36">
        <f t="shared" si="2"/>
        <v>-18060</v>
      </c>
      <c r="R9" s="36">
        <f t="shared" si="2"/>
        <v>-21004</v>
      </c>
      <c r="S9" s="36">
        <f t="shared" si="2"/>
        <v>-16250</v>
      </c>
      <c r="T9" s="36">
        <f t="shared" si="2"/>
        <v>-14099</v>
      </c>
      <c r="U9" s="36">
        <f t="shared" si="2"/>
        <v>-11129</v>
      </c>
      <c r="V9" s="36">
        <f t="shared" si="2"/>
        <v>-68391</v>
      </c>
      <c r="W9" s="33">
        <f>SUM(C9:V9)-11</f>
        <v>-405729</v>
      </c>
      <c r="X9" s="33">
        <f t="shared" si="1"/>
        <v>0</v>
      </c>
    </row>
    <row r="10" spans="1:24" x14ac:dyDescent="0.15">
      <c r="A10" s="7" t="s">
        <v>50</v>
      </c>
      <c r="B10" s="22"/>
      <c r="C10" s="36">
        <f t="shared" si="2"/>
        <v>0</v>
      </c>
      <c r="D10" s="36">
        <f t="shared" si="2"/>
        <v>0</v>
      </c>
      <c r="E10" s="36">
        <f t="shared" si="2"/>
        <v>0</v>
      </c>
      <c r="F10" s="36">
        <f t="shared" si="2"/>
        <v>0</v>
      </c>
      <c r="G10" s="36">
        <f t="shared" si="2"/>
        <v>0</v>
      </c>
      <c r="H10" s="36">
        <f t="shared" si="2"/>
        <v>0</v>
      </c>
      <c r="I10" s="36">
        <f t="shared" si="2"/>
        <v>0</v>
      </c>
      <c r="J10" s="36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6">
        <f t="shared" si="2"/>
        <v>0</v>
      </c>
      <c r="W10" s="33">
        <f t="shared" si="3"/>
        <v>0</v>
      </c>
      <c r="X10" s="33">
        <f t="shared" si="1"/>
        <v>0</v>
      </c>
    </row>
    <row r="11" spans="1:24" x14ac:dyDescent="0.15">
      <c r="A11" s="7" t="s">
        <v>51</v>
      </c>
      <c r="B11" s="22"/>
      <c r="C11" s="36">
        <f t="shared" si="2"/>
        <v>0</v>
      </c>
      <c r="D11" s="36">
        <f t="shared" si="2"/>
        <v>0</v>
      </c>
      <c r="E11" s="36">
        <f t="shared" si="2"/>
        <v>0</v>
      </c>
      <c r="F11" s="36">
        <f t="shared" si="2"/>
        <v>0</v>
      </c>
      <c r="G11" s="36">
        <f t="shared" si="2"/>
        <v>0</v>
      </c>
      <c r="H11" s="36">
        <f t="shared" si="2"/>
        <v>0</v>
      </c>
      <c r="I11" s="36">
        <f t="shared" si="2"/>
        <v>0</v>
      </c>
      <c r="J11" s="36">
        <f t="shared" si="2"/>
        <v>0</v>
      </c>
      <c r="K11" s="36">
        <f t="shared" si="2"/>
        <v>0</v>
      </c>
      <c r="L11" s="36">
        <f t="shared" si="2"/>
        <v>0</v>
      </c>
      <c r="M11" s="36">
        <f t="shared" si="2"/>
        <v>0</v>
      </c>
      <c r="N11" s="36">
        <f t="shared" si="2"/>
        <v>0</v>
      </c>
      <c r="O11" s="36">
        <f t="shared" si="2"/>
        <v>0</v>
      </c>
      <c r="P11" s="36">
        <f t="shared" si="2"/>
        <v>0</v>
      </c>
      <c r="Q11" s="36">
        <f t="shared" si="2"/>
        <v>0</v>
      </c>
      <c r="R11" s="36">
        <f t="shared" si="2"/>
        <v>0</v>
      </c>
      <c r="S11" s="36">
        <f t="shared" si="2"/>
        <v>0</v>
      </c>
      <c r="T11" s="36">
        <f t="shared" si="2"/>
        <v>0</v>
      </c>
      <c r="U11" s="36">
        <f t="shared" si="2"/>
        <v>0</v>
      </c>
      <c r="V11" s="36">
        <f t="shared" si="2"/>
        <v>0</v>
      </c>
      <c r="W11" s="33">
        <f t="shared" si="3"/>
        <v>0</v>
      </c>
      <c r="X11" s="33">
        <f t="shared" si="1"/>
        <v>0</v>
      </c>
    </row>
    <row r="12" spans="1:24" x14ac:dyDescent="0.15">
      <c r="A12" s="7" t="s">
        <v>52</v>
      </c>
      <c r="B12" s="22"/>
      <c r="C12" s="36">
        <f t="shared" si="2"/>
        <v>0</v>
      </c>
      <c r="D12" s="36">
        <f t="shared" si="2"/>
        <v>0</v>
      </c>
      <c r="E12" s="36">
        <f t="shared" si="2"/>
        <v>0</v>
      </c>
      <c r="F12" s="36">
        <f t="shared" si="2"/>
        <v>0</v>
      </c>
      <c r="G12" s="36">
        <f t="shared" si="2"/>
        <v>0</v>
      </c>
      <c r="H12" s="36">
        <f t="shared" si="2"/>
        <v>0</v>
      </c>
      <c r="I12" s="36">
        <f t="shared" si="2"/>
        <v>0</v>
      </c>
      <c r="J12" s="36">
        <f t="shared" si="2"/>
        <v>0</v>
      </c>
      <c r="K12" s="36">
        <f t="shared" si="2"/>
        <v>0</v>
      </c>
      <c r="L12" s="36">
        <f t="shared" si="2"/>
        <v>0</v>
      </c>
      <c r="M12" s="36">
        <f t="shared" si="2"/>
        <v>0</v>
      </c>
      <c r="N12" s="36">
        <f t="shared" si="2"/>
        <v>0</v>
      </c>
      <c r="O12" s="36">
        <f t="shared" si="2"/>
        <v>0</v>
      </c>
      <c r="P12" s="36">
        <f t="shared" si="2"/>
        <v>0</v>
      </c>
      <c r="Q12" s="36">
        <f t="shared" si="2"/>
        <v>0</v>
      </c>
      <c r="R12" s="36">
        <f t="shared" si="2"/>
        <v>0</v>
      </c>
      <c r="S12" s="36">
        <f t="shared" si="2"/>
        <v>0</v>
      </c>
      <c r="T12" s="36">
        <f t="shared" si="2"/>
        <v>0</v>
      </c>
      <c r="U12" s="36">
        <f t="shared" si="2"/>
        <v>0</v>
      </c>
      <c r="V12" s="36">
        <f t="shared" si="2"/>
        <v>0</v>
      </c>
      <c r="W12" s="33">
        <f t="shared" si="3"/>
        <v>0</v>
      </c>
      <c r="X12" s="33">
        <f t="shared" si="1"/>
        <v>0</v>
      </c>
    </row>
    <row r="13" spans="1:24" x14ac:dyDescent="0.15">
      <c r="A13" s="7" t="s">
        <v>53</v>
      </c>
      <c r="B13" s="22"/>
      <c r="C13" s="36">
        <f t="shared" si="2"/>
        <v>0</v>
      </c>
      <c r="D13" s="36">
        <f t="shared" si="2"/>
        <v>0</v>
      </c>
      <c r="E13" s="36">
        <f t="shared" si="2"/>
        <v>0</v>
      </c>
      <c r="F13" s="36">
        <f t="shared" si="2"/>
        <v>0</v>
      </c>
      <c r="G13" s="36">
        <f t="shared" si="2"/>
        <v>0</v>
      </c>
      <c r="H13" s="36">
        <f t="shared" si="2"/>
        <v>0</v>
      </c>
      <c r="I13" s="36">
        <f t="shared" si="2"/>
        <v>0</v>
      </c>
      <c r="J13" s="36">
        <f t="shared" si="2"/>
        <v>0</v>
      </c>
      <c r="K13" s="36">
        <f t="shared" si="2"/>
        <v>0</v>
      </c>
      <c r="L13" s="36">
        <f t="shared" si="2"/>
        <v>0</v>
      </c>
      <c r="M13" s="36">
        <f t="shared" si="2"/>
        <v>0</v>
      </c>
      <c r="N13" s="36">
        <f t="shared" si="2"/>
        <v>0</v>
      </c>
      <c r="O13" s="36">
        <f t="shared" si="2"/>
        <v>0</v>
      </c>
      <c r="P13" s="36">
        <f t="shared" si="2"/>
        <v>0</v>
      </c>
      <c r="Q13" s="36">
        <f t="shared" si="2"/>
        <v>0</v>
      </c>
      <c r="R13" s="36">
        <f t="shared" si="2"/>
        <v>0</v>
      </c>
      <c r="S13" s="36">
        <f t="shared" ref="D13:V19" si="4">ROUNDDOWN($B13*S$3,0)</f>
        <v>0</v>
      </c>
      <c r="T13" s="36">
        <f t="shared" si="4"/>
        <v>0</v>
      </c>
      <c r="U13" s="36">
        <f t="shared" si="4"/>
        <v>0</v>
      </c>
      <c r="V13" s="36">
        <f t="shared" si="4"/>
        <v>0</v>
      </c>
      <c r="W13" s="33">
        <f t="shared" si="3"/>
        <v>0</v>
      </c>
      <c r="X13" s="33">
        <f t="shared" si="1"/>
        <v>0</v>
      </c>
    </row>
    <row r="14" spans="1:24" x14ac:dyDescent="0.15">
      <c r="A14" s="7" t="s">
        <v>54</v>
      </c>
      <c r="B14" s="22"/>
      <c r="C14" s="36">
        <f t="shared" si="2"/>
        <v>0</v>
      </c>
      <c r="D14" s="36">
        <f t="shared" si="4"/>
        <v>0</v>
      </c>
      <c r="E14" s="36">
        <f t="shared" si="4"/>
        <v>0</v>
      </c>
      <c r="F14" s="36">
        <f t="shared" si="4"/>
        <v>0</v>
      </c>
      <c r="G14" s="36">
        <f t="shared" si="4"/>
        <v>0</v>
      </c>
      <c r="H14" s="36">
        <f t="shared" si="4"/>
        <v>0</v>
      </c>
      <c r="I14" s="36">
        <f t="shared" si="4"/>
        <v>0</v>
      </c>
      <c r="J14" s="36">
        <f t="shared" si="4"/>
        <v>0</v>
      </c>
      <c r="K14" s="36">
        <f t="shared" si="4"/>
        <v>0</v>
      </c>
      <c r="L14" s="36">
        <f t="shared" si="4"/>
        <v>0</v>
      </c>
      <c r="M14" s="36">
        <f t="shared" si="4"/>
        <v>0</v>
      </c>
      <c r="N14" s="36">
        <f t="shared" si="4"/>
        <v>0</v>
      </c>
      <c r="O14" s="36">
        <f t="shared" si="4"/>
        <v>0</v>
      </c>
      <c r="P14" s="36">
        <f t="shared" si="4"/>
        <v>0</v>
      </c>
      <c r="Q14" s="36">
        <f t="shared" si="4"/>
        <v>0</v>
      </c>
      <c r="R14" s="36">
        <f t="shared" si="4"/>
        <v>0</v>
      </c>
      <c r="S14" s="36">
        <f t="shared" si="4"/>
        <v>0</v>
      </c>
      <c r="T14" s="36">
        <f t="shared" si="4"/>
        <v>0</v>
      </c>
      <c r="U14" s="36">
        <f t="shared" si="4"/>
        <v>0</v>
      </c>
      <c r="V14" s="36">
        <f t="shared" si="4"/>
        <v>0</v>
      </c>
      <c r="W14" s="33">
        <f t="shared" si="3"/>
        <v>0</v>
      </c>
      <c r="X14" s="33">
        <f t="shared" si="1"/>
        <v>0</v>
      </c>
    </row>
    <row r="15" spans="1:24" x14ac:dyDescent="0.15">
      <c r="A15" s="7" t="s">
        <v>55</v>
      </c>
      <c r="B15" s="22"/>
      <c r="C15" s="36">
        <f t="shared" si="2"/>
        <v>0</v>
      </c>
      <c r="D15" s="36">
        <f t="shared" si="4"/>
        <v>0</v>
      </c>
      <c r="E15" s="36">
        <f t="shared" si="4"/>
        <v>0</v>
      </c>
      <c r="F15" s="36">
        <f t="shared" si="4"/>
        <v>0</v>
      </c>
      <c r="G15" s="36">
        <f t="shared" si="4"/>
        <v>0</v>
      </c>
      <c r="H15" s="36">
        <f t="shared" si="4"/>
        <v>0</v>
      </c>
      <c r="I15" s="36">
        <f t="shared" si="4"/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4"/>
        <v>0</v>
      </c>
      <c r="P15" s="36">
        <f t="shared" si="4"/>
        <v>0</v>
      </c>
      <c r="Q15" s="36">
        <f t="shared" si="4"/>
        <v>0</v>
      </c>
      <c r="R15" s="36">
        <f t="shared" si="4"/>
        <v>0</v>
      </c>
      <c r="S15" s="36">
        <f t="shared" si="4"/>
        <v>0</v>
      </c>
      <c r="T15" s="36">
        <f t="shared" si="4"/>
        <v>0</v>
      </c>
      <c r="U15" s="36">
        <f t="shared" si="4"/>
        <v>0</v>
      </c>
      <c r="V15" s="36">
        <f t="shared" si="4"/>
        <v>0</v>
      </c>
      <c r="W15" s="33">
        <f t="shared" si="3"/>
        <v>0</v>
      </c>
      <c r="X15" s="33">
        <f t="shared" si="1"/>
        <v>0</v>
      </c>
    </row>
    <row r="16" spans="1:24" x14ac:dyDescent="0.15">
      <c r="A16" s="7" t="s">
        <v>56</v>
      </c>
      <c r="B16" s="22"/>
      <c r="C16" s="36">
        <f t="shared" si="2"/>
        <v>0</v>
      </c>
      <c r="D16" s="36">
        <f t="shared" si="4"/>
        <v>0</v>
      </c>
      <c r="E16" s="36">
        <f t="shared" si="4"/>
        <v>0</v>
      </c>
      <c r="F16" s="36">
        <f t="shared" si="4"/>
        <v>0</v>
      </c>
      <c r="G16" s="36">
        <f t="shared" si="4"/>
        <v>0</v>
      </c>
      <c r="H16" s="36">
        <f t="shared" si="4"/>
        <v>0</v>
      </c>
      <c r="I16" s="36">
        <f t="shared" si="4"/>
        <v>0</v>
      </c>
      <c r="J16" s="36">
        <f t="shared" si="4"/>
        <v>0</v>
      </c>
      <c r="K16" s="36">
        <f t="shared" si="4"/>
        <v>0</v>
      </c>
      <c r="L16" s="36">
        <f t="shared" si="4"/>
        <v>0</v>
      </c>
      <c r="M16" s="36">
        <f t="shared" si="4"/>
        <v>0</v>
      </c>
      <c r="N16" s="36">
        <f t="shared" si="4"/>
        <v>0</v>
      </c>
      <c r="O16" s="36">
        <f t="shared" si="4"/>
        <v>0</v>
      </c>
      <c r="P16" s="36">
        <f t="shared" si="4"/>
        <v>0</v>
      </c>
      <c r="Q16" s="36">
        <f t="shared" si="4"/>
        <v>0</v>
      </c>
      <c r="R16" s="36">
        <f t="shared" si="4"/>
        <v>0</v>
      </c>
      <c r="S16" s="36">
        <f t="shared" si="4"/>
        <v>0</v>
      </c>
      <c r="T16" s="36">
        <f t="shared" si="4"/>
        <v>0</v>
      </c>
      <c r="U16" s="36">
        <f t="shared" si="4"/>
        <v>0</v>
      </c>
      <c r="V16" s="36">
        <f t="shared" si="4"/>
        <v>0</v>
      </c>
      <c r="W16" s="33">
        <f t="shared" si="3"/>
        <v>0</v>
      </c>
      <c r="X16" s="33">
        <f t="shared" si="1"/>
        <v>0</v>
      </c>
    </row>
    <row r="17" spans="1:24" x14ac:dyDescent="0.15">
      <c r="A17" s="7" t="s">
        <v>57</v>
      </c>
      <c r="B17" s="22"/>
      <c r="C17" s="36">
        <f t="shared" si="2"/>
        <v>0</v>
      </c>
      <c r="D17" s="36">
        <f t="shared" si="4"/>
        <v>0</v>
      </c>
      <c r="E17" s="36">
        <f t="shared" si="4"/>
        <v>0</v>
      </c>
      <c r="F17" s="36">
        <f t="shared" si="4"/>
        <v>0</v>
      </c>
      <c r="G17" s="36">
        <f t="shared" si="4"/>
        <v>0</v>
      </c>
      <c r="H17" s="36">
        <f t="shared" si="4"/>
        <v>0</v>
      </c>
      <c r="I17" s="36">
        <f t="shared" si="4"/>
        <v>0</v>
      </c>
      <c r="J17" s="36">
        <f t="shared" si="4"/>
        <v>0</v>
      </c>
      <c r="K17" s="36">
        <f t="shared" si="4"/>
        <v>0</v>
      </c>
      <c r="L17" s="36">
        <f t="shared" si="4"/>
        <v>0</v>
      </c>
      <c r="M17" s="36">
        <f t="shared" si="4"/>
        <v>0</v>
      </c>
      <c r="N17" s="36">
        <f t="shared" si="4"/>
        <v>0</v>
      </c>
      <c r="O17" s="36">
        <f t="shared" si="4"/>
        <v>0</v>
      </c>
      <c r="P17" s="36">
        <f t="shared" si="4"/>
        <v>0</v>
      </c>
      <c r="Q17" s="36">
        <f t="shared" si="4"/>
        <v>0</v>
      </c>
      <c r="R17" s="36">
        <f t="shared" si="4"/>
        <v>0</v>
      </c>
      <c r="S17" s="36">
        <f t="shared" si="4"/>
        <v>0</v>
      </c>
      <c r="T17" s="36">
        <f t="shared" si="4"/>
        <v>0</v>
      </c>
      <c r="U17" s="36">
        <f t="shared" si="4"/>
        <v>0</v>
      </c>
      <c r="V17" s="36">
        <f t="shared" si="4"/>
        <v>0</v>
      </c>
      <c r="W17" s="33">
        <f t="shared" si="3"/>
        <v>0</v>
      </c>
      <c r="X17" s="33">
        <f t="shared" si="1"/>
        <v>0</v>
      </c>
    </row>
    <row r="18" spans="1:24" x14ac:dyDescent="0.15">
      <c r="A18" s="7" t="s">
        <v>58</v>
      </c>
      <c r="B18" s="22">
        <v>-405729</v>
      </c>
      <c r="C18" s="36">
        <f>ROUNDDOWN($B18*C$3,0)</f>
        <v>-37544</v>
      </c>
      <c r="D18" s="36">
        <f t="shared" si="4"/>
        <v>-15756</v>
      </c>
      <c r="E18" s="36">
        <f t="shared" si="4"/>
        <v>-11897</v>
      </c>
      <c r="F18" s="36">
        <f t="shared" si="4"/>
        <v>-13114</v>
      </c>
      <c r="G18" s="36">
        <f t="shared" si="4"/>
        <v>-13078</v>
      </c>
      <c r="H18" s="36">
        <f t="shared" si="4"/>
        <v>-8857</v>
      </c>
      <c r="I18" s="36">
        <f t="shared" si="4"/>
        <v>-16969</v>
      </c>
      <c r="J18" s="36">
        <f t="shared" si="4"/>
        <v>-27587</v>
      </c>
      <c r="K18" s="36">
        <f t="shared" si="4"/>
        <v>-21331</v>
      </c>
      <c r="L18" s="36">
        <f t="shared" si="4"/>
        <v>-36225</v>
      </c>
      <c r="M18" s="36">
        <f t="shared" si="4"/>
        <v>-16592</v>
      </c>
      <c r="N18" s="36">
        <f t="shared" si="4"/>
        <v>-12637</v>
      </c>
      <c r="O18" s="36">
        <f t="shared" si="4"/>
        <v>-12462</v>
      </c>
      <c r="P18" s="36">
        <f t="shared" si="4"/>
        <v>-12736</v>
      </c>
      <c r="Q18" s="36">
        <f t="shared" si="4"/>
        <v>-18060</v>
      </c>
      <c r="R18" s="36">
        <f t="shared" si="4"/>
        <v>-21004</v>
      </c>
      <c r="S18" s="36">
        <f t="shared" si="4"/>
        <v>-16250</v>
      </c>
      <c r="T18" s="36">
        <f t="shared" si="4"/>
        <v>-14099</v>
      </c>
      <c r="U18" s="36">
        <f t="shared" si="4"/>
        <v>-11129</v>
      </c>
      <c r="V18" s="36">
        <f>ROUNDDOWN($B18*V$3,0)-11</f>
        <v>-68402</v>
      </c>
      <c r="W18" s="33">
        <f t="shared" si="3"/>
        <v>-405729</v>
      </c>
      <c r="X18" s="33">
        <f t="shared" si="1"/>
        <v>0</v>
      </c>
    </row>
    <row r="19" spans="1:24" ht="12.75" thickBot="1" x14ac:dyDescent="0.2">
      <c r="A19" s="9" t="s">
        <v>59</v>
      </c>
      <c r="B19" s="23">
        <v>937574</v>
      </c>
      <c r="C19" s="36">
        <f>ROUNDDOWN($B19*C$3,0)</f>
        <v>86758</v>
      </c>
      <c r="D19" s="36">
        <f t="shared" si="4"/>
        <v>36411</v>
      </c>
      <c r="E19" s="36">
        <f t="shared" si="4"/>
        <v>27494</v>
      </c>
      <c r="F19" s="36">
        <f t="shared" si="4"/>
        <v>30304</v>
      </c>
      <c r="G19" s="36">
        <f t="shared" si="4"/>
        <v>30223</v>
      </c>
      <c r="H19" s="36">
        <f t="shared" si="4"/>
        <v>20468</v>
      </c>
      <c r="I19" s="36">
        <f t="shared" si="4"/>
        <v>39214</v>
      </c>
      <c r="J19" s="36">
        <f t="shared" si="4"/>
        <v>63750</v>
      </c>
      <c r="K19" s="36">
        <f t="shared" si="4"/>
        <v>49293</v>
      </c>
      <c r="L19" s="36">
        <f t="shared" si="4"/>
        <v>83712</v>
      </c>
      <c r="M19" s="36">
        <f t="shared" si="4"/>
        <v>38343</v>
      </c>
      <c r="N19" s="36">
        <f t="shared" si="4"/>
        <v>29203</v>
      </c>
      <c r="O19" s="36">
        <f t="shared" si="4"/>
        <v>28798</v>
      </c>
      <c r="P19" s="36">
        <f t="shared" si="4"/>
        <v>29433</v>
      </c>
      <c r="Q19" s="36">
        <f t="shared" si="4"/>
        <v>41734</v>
      </c>
      <c r="R19" s="36">
        <f t="shared" si="4"/>
        <v>48537</v>
      </c>
      <c r="S19" s="36">
        <f t="shared" si="4"/>
        <v>37552</v>
      </c>
      <c r="T19" s="36">
        <f t="shared" si="4"/>
        <v>32581</v>
      </c>
      <c r="U19" s="36">
        <f t="shared" si="4"/>
        <v>25717</v>
      </c>
      <c r="V19" s="36">
        <f>ROUNDDOWN($B19*V$3,0)+8</f>
        <v>158049</v>
      </c>
      <c r="W19" s="33">
        <f t="shared" si="3"/>
        <v>937574</v>
      </c>
      <c r="X19" s="33">
        <f t="shared" si="1"/>
        <v>0</v>
      </c>
    </row>
    <row r="21" spans="1:24" ht="13.5" customHeight="1" x14ac:dyDescent="0.15">
      <c r="A21" s="41" t="s">
        <v>167</v>
      </c>
      <c r="B21" s="41"/>
      <c r="C21" s="37">
        <f>C5+'行政コスト計算書（PL）'!C38</f>
        <v>0</v>
      </c>
      <c r="D21" s="37">
        <f>D5+'行政コスト計算書（PL）'!D38</f>
        <v>0</v>
      </c>
      <c r="E21" s="37">
        <f>E5+'行政コスト計算書（PL）'!E38</f>
        <v>0</v>
      </c>
      <c r="F21" s="37">
        <f>F5+'行政コスト計算書（PL）'!F38</f>
        <v>0</v>
      </c>
      <c r="G21" s="37">
        <f>G5+'行政コスト計算書（PL）'!G38</f>
        <v>0</v>
      </c>
      <c r="H21" s="37">
        <f>H5+'行政コスト計算書（PL）'!H38</f>
        <v>0</v>
      </c>
      <c r="I21" s="37">
        <f>I5+'行政コスト計算書（PL）'!I38</f>
        <v>0</v>
      </c>
      <c r="J21" s="37">
        <f>J5+'行政コスト計算書（PL）'!J38</f>
        <v>0</v>
      </c>
      <c r="K21" s="37">
        <f>K5+'行政コスト計算書（PL）'!K38</f>
        <v>0</v>
      </c>
      <c r="L21" s="37">
        <f>L5+'行政コスト計算書（PL）'!L38</f>
        <v>0</v>
      </c>
      <c r="M21" s="37">
        <f>M5+'行政コスト計算書（PL）'!M38</f>
        <v>0</v>
      </c>
      <c r="N21" s="37">
        <f>N5+'行政コスト計算書（PL）'!N38</f>
        <v>0</v>
      </c>
      <c r="O21" s="37">
        <f>O5+'行政コスト計算書（PL）'!O38</f>
        <v>0</v>
      </c>
      <c r="P21" s="37">
        <f>P5+'行政コスト計算書（PL）'!P38</f>
        <v>0</v>
      </c>
      <c r="Q21" s="37">
        <f>Q5+'行政コスト計算書（PL）'!Q38</f>
        <v>0</v>
      </c>
      <c r="R21" s="37">
        <f>R5+'行政コスト計算書（PL）'!R38</f>
        <v>0</v>
      </c>
      <c r="S21" s="37">
        <f>S5+'行政コスト計算書（PL）'!S38</f>
        <v>0</v>
      </c>
      <c r="T21" s="37">
        <f>T5+'行政コスト計算書（PL）'!T38</f>
        <v>0</v>
      </c>
      <c r="U21" s="37">
        <f>U5+'行政コスト計算書（PL）'!U38</f>
        <v>0</v>
      </c>
      <c r="V21" s="37">
        <f>V5+'行政コスト計算書（PL）'!V38</f>
        <v>0</v>
      </c>
      <c r="W21" s="37">
        <f>W5+'行政コスト計算書（PL）'!W38</f>
        <v>0</v>
      </c>
      <c r="X21" s="37">
        <f>X5+'行政コスト計算書（PL）'!X38</f>
        <v>0</v>
      </c>
    </row>
    <row r="22" spans="1:24" ht="13.5" customHeight="1" x14ac:dyDescent="0.15">
      <c r="A22" s="41" t="s">
        <v>168</v>
      </c>
      <c r="B22" s="41"/>
      <c r="C22" s="37">
        <f>C19-'貸借対照表（BS）'!C85</f>
        <v>0</v>
      </c>
      <c r="D22" s="37">
        <f>D19-'貸借対照表（BS）'!D85</f>
        <v>0</v>
      </c>
      <c r="E22" s="37">
        <f>E19-'貸借対照表（BS）'!E85</f>
        <v>0</v>
      </c>
      <c r="F22" s="37">
        <f>F19-'貸借対照表（BS）'!F85</f>
        <v>0</v>
      </c>
      <c r="G22" s="37">
        <f>G19-'貸借対照表（BS）'!G85</f>
        <v>0</v>
      </c>
      <c r="H22" s="37">
        <f>H19-'貸借対照表（BS）'!H85</f>
        <v>0</v>
      </c>
      <c r="I22" s="37">
        <f>I19-'貸借対照表（BS）'!I85</f>
        <v>0</v>
      </c>
      <c r="J22" s="37">
        <f>J19-'貸借対照表（BS）'!J85</f>
        <v>0</v>
      </c>
      <c r="K22" s="37">
        <f>K19-'貸借対照表（BS）'!K85</f>
        <v>0</v>
      </c>
      <c r="L22" s="37">
        <f>L19-'貸借対照表（BS）'!L85</f>
        <v>0</v>
      </c>
      <c r="M22" s="37">
        <f>M19-'貸借対照表（BS）'!M85</f>
        <v>0</v>
      </c>
      <c r="N22" s="37">
        <f>N19-'貸借対照表（BS）'!N85</f>
        <v>0</v>
      </c>
      <c r="O22" s="37">
        <f>O19-'貸借対照表（BS）'!O85</f>
        <v>0</v>
      </c>
      <c r="P22" s="37">
        <f>P19-'貸借対照表（BS）'!P85</f>
        <v>0</v>
      </c>
      <c r="Q22" s="37">
        <f>Q19-'貸借対照表（BS）'!Q85</f>
        <v>0</v>
      </c>
      <c r="R22" s="37">
        <f>R19-'貸借対照表（BS）'!R85</f>
        <v>0</v>
      </c>
      <c r="S22" s="37">
        <f>S19-'貸借対照表（BS）'!S85</f>
        <v>0</v>
      </c>
      <c r="T22" s="37">
        <f>T19-'貸借対照表（BS）'!T85</f>
        <v>0</v>
      </c>
      <c r="U22" s="37">
        <f>U19-'貸借対照表（BS）'!U85</f>
        <v>0</v>
      </c>
      <c r="V22" s="37">
        <f>V19-'貸借対照表（BS）'!V85</f>
        <v>0</v>
      </c>
      <c r="W22" s="37">
        <f>W19-'貸借対照表（BS）'!W85</f>
        <v>0</v>
      </c>
      <c r="X22" s="37">
        <f>X19-'貸借対照表（BS）'!X85</f>
        <v>0</v>
      </c>
    </row>
  </sheetData>
  <mergeCells count="4">
    <mergeCell ref="X2:X3"/>
    <mergeCell ref="W2:W3"/>
    <mergeCell ref="A22:B22"/>
    <mergeCell ref="A21:B21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2:X57"/>
  <sheetViews>
    <sheetView tabSelected="1" zoomScale="85" zoomScaleNormal="85" workbookViewId="0">
      <selection activeCell="G15" sqref="G15"/>
    </sheetView>
  </sheetViews>
  <sheetFormatPr defaultColWidth="8.875" defaultRowHeight="12" x14ac:dyDescent="0.15"/>
  <cols>
    <col min="1" max="1" width="24.125" style="3" bestFit="1" customWidth="1"/>
    <col min="2" max="2" width="10.125" style="3" bestFit="1" customWidth="1"/>
    <col min="3" max="24" width="8.875" style="37" customWidth="1"/>
    <col min="25" max="16384" width="8.875" style="3"/>
  </cols>
  <sheetData>
    <row r="2" spans="1:24" ht="21.75" thickBot="1" x14ac:dyDescent="0.25">
      <c r="A2" s="2" t="s">
        <v>0</v>
      </c>
      <c r="B2" s="11" t="s">
        <v>158</v>
      </c>
      <c r="C2" s="34" t="str">
        <f>按分率!B3</f>
        <v>余市町</v>
      </c>
      <c r="D2" s="34" t="str">
        <f>按分率!C3</f>
        <v>仁木町</v>
      </c>
      <c r="E2" s="34" t="str">
        <f>按分率!D3</f>
        <v>赤井川村</v>
      </c>
      <c r="F2" s="34" t="str">
        <f>按分率!E3</f>
        <v>古平町</v>
      </c>
      <c r="G2" s="34" t="str">
        <f>按分率!F3</f>
        <v>積丹町</v>
      </c>
      <c r="H2" s="34" t="str">
        <f>按分率!G3</f>
        <v>神恵内村</v>
      </c>
      <c r="I2" s="34" t="str">
        <f>按分率!H3</f>
        <v>泊村</v>
      </c>
      <c r="J2" s="34" t="str">
        <f>按分率!I3</f>
        <v>岩内町</v>
      </c>
      <c r="K2" s="34" t="str">
        <f>按分率!J3</f>
        <v>共和町</v>
      </c>
      <c r="L2" s="34" t="str">
        <f>按分率!K3</f>
        <v>倶知安町</v>
      </c>
      <c r="M2" s="34" t="str">
        <f>按分率!L3</f>
        <v>京極町</v>
      </c>
      <c r="N2" s="34" t="str">
        <f>按分率!M3</f>
        <v>喜茂別町</v>
      </c>
      <c r="O2" s="34" t="str">
        <f>按分率!N3</f>
        <v>留寿都村</v>
      </c>
      <c r="P2" s="34" t="str">
        <f>按分率!O3</f>
        <v>真狩村</v>
      </c>
      <c r="Q2" s="34" t="str">
        <f>按分率!P3</f>
        <v>ニセコ町</v>
      </c>
      <c r="R2" s="34" t="str">
        <f>按分率!Q3</f>
        <v>蘭越町</v>
      </c>
      <c r="S2" s="34" t="str">
        <f>按分率!R3</f>
        <v>黒松内町</v>
      </c>
      <c r="T2" s="34" t="str">
        <f>按分率!S3</f>
        <v>寿都町</v>
      </c>
      <c r="U2" s="34" t="str">
        <f>按分率!T3</f>
        <v>島牧村</v>
      </c>
      <c r="V2" s="34" t="str">
        <f>按分率!U3</f>
        <v>小樽市</v>
      </c>
      <c r="W2" s="42" t="str">
        <f>'純資産変動計算書（NW）'!W2</f>
        <v>検算</v>
      </c>
      <c r="X2" s="42" t="str">
        <f>'純資産変動計算書（NW）'!X2</f>
        <v>差異</v>
      </c>
    </row>
    <row r="3" spans="1:24" ht="12.75" thickBot="1" x14ac:dyDescent="0.2">
      <c r="B3" s="4" t="s">
        <v>1</v>
      </c>
      <c r="C3" s="35">
        <f>'純資産変動計算書（NW）'!C3</f>
        <v>9.2535485265509046E-2</v>
      </c>
      <c r="D3" s="35">
        <f>'純資産変動計算書（NW）'!D3</f>
        <v>3.8835650983500253E-2</v>
      </c>
      <c r="E3" s="35">
        <f>'純資産変動計算書（NW）'!E3</f>
        <v>2.9324879314071618E-2</v>
      </c>
      <c r="F3" s="35">
        <f>'純資産変動計算書（NW）'!F3</f>
        <v>3.2322213415952157E-2</v>
      </c>
      <c r="G3" s="35">
        <f>'純資産変動計算書（NW）'!G3</f>
        <v>3.2235751855320988E-2</v>
      </c>
      <c r="H3" s="35">
        <f>'純資産変動計算書（NW）'!H3</f>
        <v>2.183154405937027E-2</v>
      </c>
      <c r="I3" s="35">
        <f>'純資産変動計算書（NW）'!I3</f>
        <v>4.1825779955328192E-2</v>
      </c>
      <c r="J3" s="35">
        <f>'純資産変動計算書（NW）'!J3</f>
        <v>6.7994812306362132E-2</v>
      </c>
      <c r="K3" s="35">
        <f>'純資産変動計算書（NW）'!K3</f>
        <v>5.257583399380359E-2</v>
      </c>
      <c r="L3" s="35">
        <f>'純資産変動計算書（NW）'!L3</f>
        <v>8.9285971611787598E-2</v>
      </c>
      <c r="M3" s="35">
        <f>'純資産変動計算書（NW）'!M3</f>
        <v>4.0896318178543126E-2</v>
      </c>
      <c r="N3" s="35">
        <f>'純資産変動計算書（NW）'!N3</f>
        <v>3.1147777217378773E-2</v>
      </c>
      <c r="O3" s="35">
        <f>'純資産変動計算書（NW）'!O3</f>
        <v>3.0715469414222926E-2</v>
      </c>
      <c r="P3" s="35">
        <f>'純資産変動計算書（NW）'!P3</f>
        <v>3.1392751639167084E-2</v>
      </c>
      <c r="Q3" s="35">
        <f>'純資産変動計算書（NW）'!Q3</f>
        <v>4.4513293464947042E-2</v>
      </c>
      <c r="R3" s="35">
        <f>'純資産変動計算書（NW）'!R3</f>
        <v>5.1768859427912671E-2</v>
      </c>
      <c r="S3" s="35">
        <f>'純資産変動計算書（NW）'!S3</f>
        <v>4.0053317962389222E-2</v>
      </c>
      <c r="T3" s="35">
        <f>'純資産変動計算書（NW）'!T3</f>
        <v>3.4750342243677498E-2</v>
      </c>
      <c r="U3" s="35">
        <f>'純資産変動計算書（NW）'!U3</f>
        <v>2.742993011023849E-2</v>
      </c>
      <c r="V3" s="35">
        <f>'純資産変動計算書（NW）'!V3</f>
        <v>0.16856401758051734</v>
      </c>
      <c r="W3" s="42"/>
      <c r="X3" s="42"/>
    </row>
    <row r="4" spans="1:24" x14ac:dyDescent="0.15">
      <c r="A4" s="5" t="s">
        <v>2</v>
      </c>
      <c r="B4" s="6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x14ac:dyDescent="0.15">
      <c r="A5" s="7" t="s">
        <v>3</v>
      </c>
      <c r="B5" s="22">
        <v>14410745</v>
      </c>
      <c r="C5" s="36">
        <f>ROUNDDOWN($B5*C$3,0)</f>
        <v>1333505</v>
      </c>
      <c r="D5" s="36">
        <f t="shared" ref="D5:U8" si="0">ROUNDDOWN($B5*D$3,0)</f>
        <v>559650</v>
      </c>
      <c r="E5" s="36">
        <f t="shared" si="0"/>
        <v>422593</v>
      </c>
      <c r="F5" s="36">
        <f t="shared" si="0"/>
        <v>465787</v>
      </c>
      <c r="G5" s="36">
        <f t="shared" si="0"/>
        <v>464541</v>
      </c>
      <c r="H5" s="36">
        <f t="shared" si="0"/>
        <v>314608</v>
      </c>
      <c r="I5" s="36">
        <f t="shared" si="0"/>
        <v>602740</v>
      </c>
      <c r="J5" s="36">
        <f t="shared" si="0"/>
        <v>979855</v>
      </c>
      <c r="K5" s="36">
        <f t="shared" si="0"/>
        <v>757656</v>
      </c>
      <c r="L5" s="36">
        <f t="shared" si="0"/>
        <v>1286677</v>
      </c>
      <c r="M5" s="36">
        <f t="shared" si="0"/>
        <v>589346</v>
      </c>
      <c r="N5" s="36">
        <f t="shared" si="0"/>
        <v>448862</v>
      </c>
      <c r="O5" s="36">
        <f t="shared" si="0"/>
        <v>442632</v>
      </c>
      <c r="P5" s="36">
        <f t="shared" si="0"/>
        <v>452392</v>
      </c>
      <c r="Q5" s="36">
        <f t="shared" si="0"/>
        <v>641469</v>
      </c>
      <c r="R5" s="36">
        <f t="shared" si="0"/>
        <v>746027</v>
      </c>
      <c r="S5" s="36">
        <f t="shared" si="0"/>
        <v>577198</v>
      </c>
      <c r="T5" s="36">
        <f t="shared" si="0"/>
        <v>500778</v>
      </c>
      <c r="U5" s="36">
        <f t="shared" si="0"/>
        <v>395285</v>
      </c>
      <c r="V5" s="36">
        <f>ROUNDDOWN($B5*V$3,0)+11</f>
        <v>2429144</v>
      </c>
      <c r="W5" s="33">
        <f t="shared" ref="W5:W25" si="1">SUM(C5:V5)</f>
        <v>14410745</v>
      </c>
      <c r="X5" s="33">
        <f t="shared" ref="X5:X25" si="2">W5-B5</f>
        <v>0</v>
      </c>
    </row>
    <row r="6" spans="1:24" x14ac:dyDescent="0.15">
      <c r="A6" s="7" t="s">
        <v>4</v>
      </c>
      <c r="B6" s="22">
        <v>14344745</v>
      </c>
      <c r="C6" s="36">
        <f>ROUNDDOWN($B6*C$3,0)</f>
        <v>1327397</v>
      </c>
      <c r="D6" s="36">
        <f t="shared" si="0"/>
        <v>557087</v>
      </c>
      <c r="E6" s="36">
        <f t="shared" si="0"/>
        <v>420657</v>
      </c>
      <c r="F6" s="36">
        <f t="shared" si="0"/>
        <v>463653</v>
      </c>
      <c r="G6" s="36">
        <f t="shared" si="0"/>
        <v>462413</v>
      </c>
      <c r="H6" s="36">
        <f t="shared" si="0"/>
        <v>313167</v>
      </c>
      <c r="I6" s="36">
        <f t="shared" si="0"/>
        <v>599980</v>
      </c>
      <c r="J6" s="36">
        <f t="shared" si="0"/>
        <v>975368</v>
      </c>
      <c r="K6" s="36">
        <f t="shared" si="0"/>
        <v>754186</v>
      </c>
      <c r="L6" s="36">
        <f t="shared" si="0"/>
        <v>1280784</v>
      </c>
      <c r="M6" s="36">
        <f t="shared" si="0"/>
        <v>586647</v>
      </c>
      <c r="N6" s="36">
        <f t="shared" si="0"/>
        <v>446806</v>
      </c>
      <c r="O6" s="36">
        <f t="shared" si="0"/>
        <v>440605</v>
      </c>
      <c r="P6" s="36">
        <f t="shared" si="0"/>
        <v>450321</v>
      </c>
      <c r="Q6" s="36">
        <f t="shared" si="0"/>
        <v>638531</v>
      </c>
      <c r="R6" s="36">
        <f t="shared" si="0"/>
        <v>742611</v>
      </c>
      <c r="S6" s="36">
        <f t="shared" si="0"/>
        <v>574554</v>
      </c>
      <c r="T6" s="36">
        <f t="shared" si="0"/>
        <v>498484</v>
      </c>
      <c r="U6" s="36">
        <f t="shared" si="0"/>
        <v>393475</v>
      </c>
      <c r="V6" s="36">
        <f>ROUNDDOWN($B6*V$3,0)+12</f>
        <v>2418019</v>
      </c>
      <c r="W6" s="33">
        <f t="shared" si="1"/>
        <v>14344745</v>
      </c>
      <c r="X6" s="33">
        <f t="shared" si="2"/>
        <v>0</v>
      </c>
    </row>
    <row r="7" spans="1:24" x14ac:dyDescent="0.15">
      <c r="A7" s="7" t="s">
        <v>5</v>
      </c>
      <c r="B7" s="22">
        <v>7720348</v>
      </c>
      <c r="C7" s="36">
        <f>ROUNDDOWN($B7*C$3,0)</f>
        <v>714406</v>
      </c>
      <c r="D7" s="36">
        <f t="shared" si="0"/>
        <v>299824</v>
      </c>
      <c r="E7" s="36">
        <f t="shared" si="0"/>
        <v>226398</v>
      </c>
      <c r="F7" s="36">
        <f t="shared" si="0"/>
        <v>249538</v>
      </c>
      <c r="G7" s="36">
        <f t="shared" si="0"/>
        <v>248871</v>
      </c>
      <c r="H7" s="36">
        <f t="shared" si="0"/>
        <v>168547</v>
      </c>
      <c r="I7" s="36">
        <f t="shared" si="0"/>
        <v>322909</v>
      </c>
      <c r="J7" s="36">
        <f t="shared" si="0"/>
        <v>524943</v>
      </c>
      <c r="K7" s="36">
        <f t="shared" si="0"/>
        <v>405903</v>
      </c>
      <c r="L7" s="36">
        <f t="shared" si="0"/>
        <v>689318</v>
      </c>
      <c r="M7" s="36">
        <f t="shared" si="0"/>
        <v>315733</v>
      </c>
      <c r="N7" s="36">
        <f t="shared" si="0"/>
        <v>240471</v>
      </c>
      <c r="O7" s="36">
        <f t="shared" si="0"/>
        <v>237134</v>
      </c>
      <c r="P7" s="36">
        <f t="shared" si="0"/>
        <v>242362</v>
      </c>
      <c r="Q7" s="36">
        <f t="shared" si="0"/>
        <v>343658</v>
      </c>
      <c r="R7" s="36">
        <f t="shared" si="0"/>
        <v>399673</v>
      </c>
      <c r="S7" s="36">
        <f t="shared" si="0"/>
        <v>309225</v>
      </c>
      <c r="T7" s="36">
        <f t="shared" si="0"/>
        <v>268284</v>
      </c>
      <c r="U7" s="36">
        <f t="shared" si="0"/>
        <v>211768</v>
      </c>
      <c r="V7" s="36">
        <f>ROUNDDOWN($B7*V$3,0)+11</f>
        <v>1301383</v>
      </c>
      <c r="W7" s="33">
        <f t="shared" si="1"/>
        <v>7720348</v>
      </c>
      <c r="X7" s="33">
        <f t="shared" si="2"/>
        <v>0</v>
      </c>
    </row>
    <row r="8" spans="1:24" x14ac:dyDescent="0.15">
      <c r="A8" s="7" t="s">
        <v>6</v>
      </c>
      <c r="B8" s="22">
        <v>5891397</v>
      </c>
      <c r="C8" s="36">
        <f>ROUNDDOWN($B8*C$3,0)</f>
        <v>545163</v>
      </c>
      <c r="D8" s="36">
        <f t="shared" si="0"/>
        <v>228796</v>
      </c>
      <c r="E8" s="36">
        <f t="shared" si="0"/>
        <v>172764</v>
      </c>
      <c r="F8" s="36">
        <f t="shared" si="0"/>
        <v>190422</v>
      </c>
      <c r="G8" s="36">
        <f t="shared" si="0"/>
        <v>189913</v>
      </c>
      <c r="H8" s="36">
        <f t="shared" si="0"/>
        <v>128618</v>
      </c>
      <c r="I8" s="36">
        <f t="shared" si="0"/>
        <v>246412</v>
      </c>
      <c r="J8" s="36">
        <f t="shared" si="0"/>
        <v>400584</v>
      </c>
      <c r="K8" s="36">
        <f t="shared" si="0"/>
        <v>309745</v>
      </c>
      <c r="L8" s="36">
        <f t="shared" si="0"/>
        <v>526019</v>
      </c>
      <c r="M8" s="36">
        <f t="shared" si="0"/>
        <v>240936</v>
      </c>
      <c r="N8" s="36">
        <f t="shared" si="0"/>
        <v>183503</v>
      </c>
      <c r="O8" s="36">
        <f t="shared" si="0"/>
        <v>180957</v>
      </c>
      <c r="P8" s="36">
        <f t="shared" si="0"/>
        <v>184947</v>
      </c>
      <c r="Q8" s="36">
        <f t="shared" si="0"/>
        <v>262245</v>
      </c>
      <c r="R8" s="36">
        <f t="shared" si="0"/>
        <v>304990</v>
      </c>
      <c r="S8" s="36">
        <f t="shared" si="0"/>
        <v>235969</v>
      </c>
      <c r="T8" s="36">
        <f t="shared" si="0"/>
        <v>204728</v>
      </c>
      <c r="U8" s="36">
        <f t="shared" si="0"/>
        <v>161600</v>
      </c>
      <c r="V8" s="36">
        <f>ROUNDDOWN($B8*V$3,0)+9</f>
        <v>993086</v>
      </c>
      <c r="W8" s="33">
        <f t="shared" si="1"/>
        <v>5891397</v>
      </c>
      <c r="X8" s="33">
        <f t="shared" si="2"/>
        <v>0</v>
      </c>
    </row>
    <row r="9" spans="1:24" x14ac:dyDescent="0.15">
      <c r="A9" s="7" t="s">
        <v>7</v>
      </c>
      <c r="B9" s="22">
        <v>0</v>
      </c>
      <c r="C9" s="36">
        <f t="shared" ref="C9:V18" si="3">ROUNDDOWN($B9*C$3,0)</f>
        <v>0</v>
      </c>
      <c r="D9" s="36">
        <f t="shared" si="3"/>
        <v>0</v>
      </c>
      <c r="E9" s="36">
        <f t="shared" si="3"/>
        <v>0</v>
      </c>
      <c r="F9" s="36">
        <f t="shared" si="3"/>
        <v>0</v>
      </c>
      <c r="G9" s="36">
        <f t="shared" si="3"/>
        <v>0</v>
      </c>
      <c r="H9" s="36">
        <f t="shared" si="3"/>
        <v>0</v>
      </c>
      <c r="I9" s="36">
        <f t="shared" si="3"/>
        <v>0</v>
      </c>
      <c r="J9" s="36">
        <f t="shared" si="3"/>
        <v>0</v>
      </c>
      <c r="K9" s="36">
        <f t="shared" si="3"/>
        <v>0</v>
      </c>
      <c r="L9" s="36">
        <f t="shared" si="3"/>
        <v>0</v>
      </c>
      <c r="M9" s="36">
        <f t="shared" si="3"/>
        <v>0</v>
      </c>
      <c r="N9" s="36">
        <f t="shared" si="3"/>
        <v>0</v>
      </c>
      <c r="O9" s="36">
        <f t="shared" si="3"/>
        <v>0</v>
      </c>
      <c r="P9" s="36">
        <f t="shared" si="3"/>
        <v>0</v>
      </c>
      <c r="Q9" s="36">
        <f t="shared" si="3"/>
        <v>0</v>
      </c>
      <c r="R9" s="36">
        <f t="shared" si="3"/>
        <v>0</v>
      </c>
      <c r="S9" s="36">
        <f t="shared" si="3"/>
        <v>0</v>
      </c>
      <c r="T9" s="36">
        <f t="shared" si="3"/>
        <v>0</v>
      </c>
      <c r="U9" s="36">
        <f t="shared" si="3"/>
        <v>0</v>
      </c>
      <c r="V9" s="36">
        <f t="shared" si="3"/>
        <v>0</v>
      </c>
      <c r="W9" s="33">
        <f t="shared" si="1"/>
        <v>0</v>
      </c>
      <c r="X9" s="33">
        <f t="shared" si="2"/>
        <v>0</v>
      </c>
    </row>
    <row r="10" spans="1:24" x14ac:dyDescent="0.15">
      <c r="A10" s="7" t="s">
        <v>8</v>
      </c>
      <c r="B10" s="22">
        <v>733000</v>
      </c>
      <c r="C10" s="36">
        <f t="shared" si="3"/>
        <v>67828</v>
      </c>
      <c r="D10" s="36">
        <f t="shared" si="3"/>
        <v>28466</v>
      </c>
      <c r="E10" s="36">
        <f t="shared" si="3"/>
        <v>21495</v>
      </c>
      <c r="F10" s="36">
        <f t="shared" si="3"/>
        <v>23692</v>
      </c>
      <c r="G10" s="36">
        <f t="shared" si="3"/>
        <v>23628</v>
      </c>
      <c r="H10" s="36">
        <f t="shared" si="3"/>
        <v>16002</v>
      </c>
      <c r="I10" s="36">
        <f t="shared" si="3"/>
        <v>30658</v>
      </c>
      <c r="J10" s="36">
        <f t="shared" si="3"/>
        <v>49840</v>
      </c>
      <c r="K10" s="36">
        <f t="shared" si="3"/>
        <v>38538</v>
      </c>
      <c r="L10" s="36">
        <f t="shared" si="3"/>
        <v>65446</v>
      </c>
      <c r="M10" s="36">
        <f t="shared" si="3"/>
        <v>29977</v>
      </c>
      <c r="N10" s="36">
        <f t="shared" si="3"/>
        <v>22831</v>
      </c>
      <c r="O10" s="36">
        <f t="shared" si="3"/>
        <v>22514</v>
      </c>
      <c r="P10" s="36">
        <f t="shared" si="3"/>
        <v>23010</v>
      </c>
      <c r="Q10" s="36">
        <f t="shared" si="3"/>
        <v>32628</v>
      </c>
      <c r="R10" s="36">
        <f t="shared" si="3"/>
        <v>37946</v>
      </c>
      <c r="S10" s="36">
        <f t="shared" si="3"/>
        <v>29359</v>
      </c>
      <c r="T10" s="36">
        <f t="shared" si="3"/>
        <v>25472</v>
      </c>
      <c r="U10" s="36">
        <f t="shared" si="3"/>
        <v>20106</v>
      </c>
      <c r="V10" s="36">
        <f>ROUNDDOWN($B10*V$3,0)+7</f>
        <v>123564</v>
      </c>
      <c r="W10" s="33">
        <f t="shared" si="1"/>
        <v>733000</v>
      </c>
      <c r="X10" s="33">
        <f t="shared" si="2"/>
        <v>0</v>
      </c>
    </row>
    <row r="11" spans="1:24" x14ac:dyDescent="0.15">
      <c r="A11" s="7" t="s">
        <v>9</v>
      </c>
      <c r="B11" s="22">
        <v>66000</v>
      </c>
      <c r="C11" s="36">
        <f>ROUNDDOWN($B11*C$3,0)</f>
        <v>6107</v>
      </c>
      <c r="D11" s="36">
        <f t="shared" si="3"/>
        <v>2563</v>
      </c>
      <c r="E11" s="36">
        <f t="shared" si="3"/>
        <v>1935</v>
      </c>
      <c r="F11" s="36">
        <f t="shared" si="3"/>
        <v>2133</v>
      </c>
      <c r="G11" s="36">
        <f t="shared" si="3"/>
        <v>2127</v>
      </c>
      <c r="H11" s="36">
        <f t="shared" si="3"/>
        <v>1440</v>
      </c>
      <c r="I11" s="36">
        <f t="shared" si="3"/>
        <v>2760</v>
      </c>
      <c r="J11" s="36">
        <f t="shared" si="3"/>
        <v>4487</v>
      </c>
      <c r="K11" s="36">
        <f t="shared" si="3"/>
        <v>3470</v>
      </c>
      <c r="L11" s="36">
        <f t="shared" si="3"/>
        <v>5892</v>
      </c>
      <c r="M11" s="36">
        <f t="shared" si="3"/>
        <v>2699</v>
      </c>
      <c r="N11" s="36">
        <f t="shared" si="3"/>
        <v>2055</v>
      </c>
      <c r="O11" s="36">
        <f t="shared" si="3"/>
        <v>2027</v>
      </c>
      <c r="P11" s="36">
        <f t="shared" si="3"/>
        <v>2071</v>
      </c>
      <c r="Q11" s="36">
        <f t="shared" si="3"/>
        <v>2937</v>
      </c>
      <c r="R11" s="36">
        <f t="shared" si="3"/>
        <v>3416</v>
      </c>
      <c r="S11" s="36">
        <f t="shared" si="3"/>
        <v>2643</v>
      </c>
      <c r="T11" s="36">
        <f t="shared" si="3"/>
        <v>2293</v>
      </c>
      <c r="U11" s="36">
        <f t="shared" si="3"/>
        <v>1810</v>
      </c>
      <c r="V11" s="36">
        <f>ROUNDDOWN($B11*V$3,0)+10</f>
        <v>11135</v>
      </c>
      <c r="W11" s="33">
        <f t="shared" si="1"/>
        <v>66000</v>
      </c>
      <c r="X11" s="33">
        <f t="shared" si="2"/>
        <v>0</v>
      </c>
    </row>
    <row r="12" spans="1:24" x14ac:dyDescent="0.15">
      <c r="A12" s="7" t="s">
        <v>10</v>
      </c>
      <c r="B12" s="22">
        <v>66000</v>
      </c>
      <c r="C12" s="36">
        <f>ROUNDDOWN($B12*C$3,0)</f>
        <v>6107</v>
      </c>
      <c r="D12" s="36">
        <f t="shared" si="3"/>
        <v>2563</v>
      </c>
      <c r="E12" s="36">
        <f t="shared" si="3"/>
        <v>1935</v>
      </c>
      <c r="F12" s="36">
        <f t="shared" si="3"/>
        <v>2133</v>
      </c>
      <c r="G12" s="36">
        <f t="shared" si="3"/>
        <v>2127</v>
      </c>
      <c r="H12" s="36">
        <f t="shared" si="3"/>
        <v>1440</v>
      </c>
      <c r="I12" s="36">
        <f t="shared" si="3"/>
        <v>2760</v>
      </c>
      <c r="J12" s="36">
        <f t="shared" si="3"/>
        <v>4487</v>
      </c>
      <c r="K12" s="36">
        <f t="shared" si="3"/>
        <v>3470</v>
      </c>
      <c r="L12" s="36">
        <f t="shared" si="3"/>
        <v>5892</v>
      </c>
      <c r="M12" s="36">
        <f t="shared" si="3"/>
        <v>2699</v>
      </c>
      <c r="N12" s="36">
        <f t="shared" si="3"/>
        <v>2055</v>
      </c>
      <c r="O12" s="36">
        <f t="shared" si="3"/>
        <v>2027</v>
      </c>
      <c r="P12" s="36">
        <f t="shared" si="3"/>
        <v>2071</v>
      </c>
      <c r="Q12" s="36">
        <f t="shared" si="3"/>
        <v>2937</v>
      </c>
      <c r="R12" s="36">
        <f t="shared" si="3"/>
        <v>3416</v>
      </c>
      <c r="S12" s="36">
        <f t="shared" si="3"/>
        <v>2643</v>
      </c>
      <c r="T12" s="36">
        <f t="shared" si="3"/>
        <v>2293</v>
      </c>
      <c r="U12" s="36">
        <f t="shared" si="3"/>
        <v>1810</v>
      </c>
      <c r="V12" s="36">
        <f>ROUNDDOWN($B12*V$3,0)+10</f>
        <v>11135</v>
      </c>
      <c r="W12" s="33">
        <f t="shared" si="1"/>
        <v>66000</v>
      </c>
      <c r="X12" s="33">
        <f t="shared" si="2"/>
        <v>0</v>
      </c>
    </row>
    <row r="13" spans="1:24" x14ac:dyDescent="0.15">
      <c r="A13" s="7" t="s">
        <v>11</v>
      </c>
      <c r="B13" s="22">
        <v>0</v>
      </c>
      <c r="C13" s="36">
        <f t="shared" si="3"/>
        <v>0</v>
      </c>
      <c r="D13" s="36">
        <f t="shared" si="3"/>
        <v>0</v>
      </c>
      <c r="E13" s="36">
        <f t="shared" si="3"/>
        <v>0</v>
      </c>
      <c r="F13" s="36">
        <f t="shared" si="3"/>
        <v>0</v>
      </c>
      <c r="G13" s="36">
        <f t="shared" si="3"/>
        <v>0</v>
      </c>
      <c r="H13" s="36">
        <f t="shared" si="3"/>
        <v>0</v>
      </c>
      <c r="I13" s="36">
        <f t="shared" si="3"/>
        <v>0</v>
      </c>
      <c r="J13" s="36">
        <f t="shared" si="3"/>
        <v>0</v>
      </c>
      <c r="K13" s="36">
        <f t="shared" si="3"/>
        <v>0</v>
      </c>
      <c r="L13" s="36">
        <f t="shared" si="3"/>
        <v>0</v>
      </c>
      <c r="M13" s="36">
        <f t="shared" si="3"/>
        <v>0</v>
      </c>
      <c r="N13" s="36">
        <f t="shared" si="3"/>
        <v>0</v>
      </c>
      <c r="O13" s="36">
        <f t="shared" si="3"/>
        <v>0</v>
      </c>
      <c r="P13" s="36">
        <f t="shared" si="3"/>
        <v>0</v>
      </c>
      <c r="Q13" s="36">
        <f t="shared" si="3"/>
        <v>0</v>
      </c>
      <c r="R13" s="36">
        <f t="shared" si="3"/>
        <v>0</v>
      </c>
      <c r="S13" s="36">
        <f t="shared" si="3"/>
        <v>0</v>
      </c>
      <c r="T13" s="36">
        <f t="shared" si="3"/>
        <v>0</v>
      </c>
      <c r="U13" s="36">
        <f t="shared" si="3"/>
        <v>0</v>
      </c>
      <c r="V13" s="36">
        <f t="shared" si="3"/>
        <v>0</v>
      </c>
      <c r="W13" s="33">
        <f t="shared" si="1"/>
        <v>0</v>
      </c>
      <c r="X13" s="33">
        <f t="shared" si="2"/>
        <v>0</v>
      </c>
    </row>
    <row r="14" spans="1:24" x14ac:dyDescent="0.15">
      <c r="A14" s="7" t="s">
        <v>12</v>
      </c>
      <c r="B14" s="22">
        <v>0</v>
      </c>
      <c r="C14" s="36">
        <f t="shared" si="3"/>
        <v>0</v>
      </c>
      <c r="D14" s="36">
        <f t="shared" si="3"/>
        <v>0</v>
      </c>
      <c r="E14" s="36">
        <f t="shared" si="3"/>
        <v>0</v>
      </c>
      <c r="F14" s="36">
        <f t="shared" si="3"/>
        <v>0</v>
      </c>
      <c r="G14" s="36">
        <f t="shared" si="3"/>
        <v>0</v>
      </c>
      <c r="H14" s="36">
        <f t="shared" si="3"/>
        <v>0</v>
      </c>
      <c r="I14" s="36">
        <f t="shared" si="3"/>
        <v>0</v>
      </c>
      <c r="J14" s="36">
        <f t="shared" si="3"/>
        <v>0</v>
      </c>
      <c r="K14" s="36">
        <f t="shared" si="3"/>
        <v>0</v>
      </c>
      <c r="L14" s="36">
        <f t="shared" si="3"/>
        <v>0</v>
      </c>
      <c r="M14" s="36">
        <f t="shared" si="3"/>
        <v>0</v>
      </c>
      <c r="N14" s="36">
        <f t="shared" si="3"/>
        <v>0</v>
      </c>
      <c r="O14" s="36">
        <f t="shared" si="3"/>
        <v>0</v>
      </c>
      <c r="P14" s="36">
        <f t="shared" si="3"/>
        <v>0</v>
      </c>
      <c r="Q14" s="36">
        <f t="shared" si="3"/>
        <v>0</v>
      </c>
      <c r="R14" s="36">
        <f t="shared" si="3"/>
        <v>0</v>
      </c>
      <c r="S14" s="36">
        <f t="shared" si="3"/>
        <v>0</v>
      </c>
      <c r="T14" s="36">
        <f t="shared" si="3"/>
        <v>0</v>
      </c>
      <c r="U14" s="36">
        <f t="shared" si="3"/>
        <v>0</v>
      </c>
      <c r="V14" s="36">
        <f t="shared" si="3"/>
        <v>0</v>
      </c>
      <c r="W14" s="33">
        <f t="shared" si="1"/>
        <v>0</v>
      </c>
      <c r="X14" s="33">
        <f t="shared" si="2"/>
        <v>0</v>
      </c>
    </row>
    <row r="15" spans="1:24" x14ac:dyDescent="0.15">
      <c r="A15" s="7" t="s">
        <v>8</v>
      </c>
      <c r="B15" s="22">
        <v>0</v>
      </c>
      <c r="C15" s="36">
        <f>ROUNDDOWN($B15*C$3,0)</f>
        <v>0</v>
      </c>
      <c r="D15" s="36">
        <f t="shared" si="3"/>
        <v>0</v>
      </c>
      <c r="E15" s="36">
        <f t="shared" si="3"/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 t="shared" si="3"/>
        <v>0</v>
      </c>
      <c r="S15" s="36">
        <f t="shared" si="3"/>
        <v>0</v>
      </c>
      <c r="T15" s="36">
        <f t="shared" si="3"/>
        <v>0</v>
      </c>
      <c r="U15" s="36">
        <f t="shared" si="3"/>
        <v>0</v>
      </c>
      <c r="V15" s="36">
        <f t="shared" si="3"/>
        <v>0</v>
      </c>
      <c r="W15" s="33">
        <f t="shared" si="1"/>
        <v>0</v>
      </c>
      <c r="X15" s="33">
        <f t="shared" si="2"/>
        <v>0</v>
      </c>
    </row>
    <row r="16" spans="1:24" x14ac:dyDescent="0.15">
      <c r="A16" s="7" t="s">
        <v>13</v>
      </c>
      <c r="B16" s="22">
        <v>14005016</v>
      </c>
      <c r="C16" s="36">
        <f>ROUNDDOWN($B16*C$3,0)</f>
        <v>1295960</v>
      </c>
      <c r="D16" s="36">
        <f t="shared" si="3"/>
        <v>543893</v>
      </c>
      <c r="E16" s="36">
        <f t="shared" si="3"/>
        <v>410695</v>
      </c>
      <c r="F16" s="36">
        <f t="shared" si="3"/>
        <v>452673</v>
      </c>
      <c r="G16" s="36">
        <f t="shared" si="3"/>
        <v>451462</v>
      </c>
      <c r="H16" s="36">
        <f t="shared" si="3"/>
        <v>305751</v>
      </c>
      <c r="I16" s="36">
        <f t="shared" si="3"/>
        <v>585770</v>
      </c>
      <c r="J16" s="36">
        <f t="shared" si="3"/>
        <v>952268</v>
      </c>
      <c r="K16" s="36">
        <f t="shared" si="3"/>
        <v>736325</v>
      </c>
      <c r="L16" s="36">
        <f t="shared" si="3"/>
        <v>1250451</v>
      </c>
      <c r="M16" s="36">
        <f t="shared" si="3"/>
        <v>572753</v>
      </c>
      <c r="N16" s="36">
        <f t="shared" si="3"/>
        <v>436225</v>
      </c>
      <c r="O16" s="36">
        <f t="shared" si="3"/>
        <v>430170</v>
      </c>
      <c r="P16" s="36">
        <f t="shared" si="3"/>
        <v>439655</v>
      </c>
      <c r="Q16" s="36">
        <f t="shared" si="3"/>
        <v>623409</v>
      </c>
      <c r="R16" s="36">
        <f t="shared" si="3"/>
        <v>725023</v>
      </c>
      <c r="S16" s="36">
        <f t="shared" si="3"/>
        <v>560947</v>
      </c>
      <c r="T16" s="36">
        <f t="shared" si="3"/>
        <v>486679</v>
      </c>
      <c r="U16" s="36">
        <f t="shared" si="3"/>
        <v>384156</v>
      </c>
      <c r="V16" s="36">
        <f>ROUNDDOWN($B16*V$3,0)+10</f>
        <v>2360751</v>
      </c>
      <c r="W16" s="33">
        <f t="shared" si="1"/>
        <v>14005016</v>
      </c>
      <c r="X16" s="33">
        <f t="shared" si="2"/>
        <v>0</v>
      </c>
    </row>
    <row r="17" spans="1:24" x14ac:dyDescent="0.15">
      <c r="A17" s="7" t="s">
        <v>14</v>
      </c>
      <c r="B17" s="22">
        <v>13879000</v>
      </c>
      <c r="C17" s="36">
        <f t="shared" si="3"/>
        <v>1284300</v>
      </c>
      <c r="D17" s="36">
        <f t="shared" si="3"/>
        <v>539000</v>
      </c>
      <c r="E17" s="36">
        <f t="shared" ref="D17:V20" si="4">ROUNDDOWN($B17*E$3,0)</f>
        <v>407000</v>
      </c>
      <c r="F17" s="36">
        <f t="shared" si="4"/>
        <v>448600</v>
      </c>
      <c r="G17" s="36">
        <f t="shared" si="4"/>
        <v>447400</v>
      </c>
      <c r="H17" s="36">
        <f t="shared" si="4"/>
        <v>303000</v>
      </c>
      <c r="I17" s="36">
        <f t="shared" si="4"/>
        <v>580500</v>
      </c>
      <c r="J17" s="36">
        <f t="shared" si="4"/>
        <v>943700</v>
      </c>
      <c r="K17" s="36">
        <f t="shared" si="4"/>
        <v>729700</v>
      </c>
      <c r="L17" s="36">
        <f t="shared" si="4"/>
        <v>1239200</v>
      </c>
      <c r="M17" s="36">
        <f t="shared" si="4"/>
        <v>567600</v>
      </c>
      <c r="N17" s="36">
        <f t="shared" si="4"/>
        <v>432300</v>
      </c>
      <c r="O17" s="36">
        <f t="shared" si="4"/>
        <v>426300</v>
      </c>
      <c r="P17" s="36">
        <f t="shared" si="4"/>
        <v>435700</v>
      </c>
      <c r="Q17" s="36">
        <f t="shared" si="4"/>
        <v>617800</v>
      </c>
      <c r="R17" s="36">
        <f t="shared" si="4"/>
        <v>718500</v>
      </c>
      <c r="S17" s="36">
        <f t="shared" si="4"/>
        <v>555900</v>
      </c>
      <c r="T17" s="36">
        <f t="shared" si="4"/>
        <v>482300</v>
      </c>
      <c r="U17" s="36">
        <f t="shared" si="4"/>
        <v>380700</v>
      </c>
      <c r="V17" s="36">
        <f t="shared" si="4"/>
        <v>2339500</v>
      </c>
      <c r="W17" s="33">
        <f t="shared" si="1"/>
        <v>13879000</v>
      </c>
      <c r="X17" s="33">
        <f t="shared" si="2"/>
        <v>0</v>
      </c>
    </row>
    <row r="18" spans="1:24" x14ac:dyDescent="0.15">
      <c r="A18" s="7" t="s">
        <v>15</v>
      </c>
      <c r="B18" s="22">
        <v>100000</v>
      </c>
      <c r="C18" s="36">
        <f t="shared" si="3"/>
        <v>9253</v>
      </c>
      <c r="D18" s="36">
        <f t="shared" si="4"/>
        <v>3883</v>
      </c>
      <c r="E18" s="36">
        <f t="shared" si="4"/>
        <v>2932</v>
      </c>
      <c r="F18" s="36">
        <f t="shared" si="4"/>
        <v>3232</v>
      </c>
      <c r="G18" s="36">
        <f t="shared" si="4"/>
        <v>3223</v>
      </c>
      <c r="H18" s="36">
        <f t="shared" si="4"/>
        <v>2183</v>
      </c>
      <c r="I18" s="36">
        <f t="shared" si="4"/>
        <v>4182</v>
      </c>
      <c r="J18" s="36">
        <f t="shared" si="4"/>
        <v>6799</v>
      </c>
      <c r="K18" s="36">
        <f t="shared" si="4"/>
        <v>5257</v>
      </c>
      <c r="L18" s="36">
        <f t="shared" si="4"/>
        <v>8928</v>
      </c>
      <c r="M18" s="36">
        <f t="shared" si="4"/>
        <v>4089</v>
      </c>
      <c r="N18" s="36">
        <f t="shared" si="4"/>
        <v>3114</v>
      </c>
      <c r="O18" s="36">
        <f t="shared" si="4"/>
        <v>3071</v>
      </c>
      <c r="P18" s="36">
        <f t="shared" si="4"/>
        <v>3139</v>
      </c>
      <c r="Q18" s="36">
        <f t="shared" si="4"/>
        <v>4451</v>
      </c>
      <c r="R18" s="36">
        <f t="shared" si="4"/>
        <v>5176</v>
      </c>
      <c r="S18" s="36">
        <f t="shared" si="4"/>
        <v>4005</v>
      </c>
      <c r="T18" s="36">
        <f t="shared" si="4"/>
        <v>3475</v>
      </c>
      <c r="U18" s="36">
        <f t="shared" si="4"/>
        <v>2742</v>
      </c>
      <c r="V18" s="36">
        <f>ROUNDDOWN($B18*V$3,0)+10</f>
        <v>16866</v>
      </c>
      <c r="W18" s="33">
        <f t="shared" si="1"/>
        <v>100000</v>
      </c>
      <c r="X18" s="33">
        <f t="shared" si="2"/>
        <v>0</v>
      </c>
    </row>
    <row r="19" spans="1:24" x14ac:dyDescent="0.15">
      <c r="A19" s="7" t="s">
        <v>16</v>
      </c>
      <c r="B19" s="22">
        <v>0</v>
      </c>
      <c r="C19" s="36">
        <f>ROUNDDOWN($B19*C$3,0)</f>
        <v>0</v>
      </c>
      <c r="D19" s="36">
        <f t="shared" si="4"/>
        <v>0</v>
      </c>
      <c r="E19" s="36">
        <f t="shared" si="4"/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6">
        <f t="shared" si="4"/>
        <v>0</v>
      </c>
      <c r="K19" s="36">
        <f t="shared" si="4"/>
        <v>0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6">
        <f t="shared" si="4"/>
        <v>0</v>
      </c>
      <c r="S19" s="36">
        <f t="shared" si="4"/>
        <v>0</v>
      </c>
      <c r="T19" s="36">
        <f t="shared" si="4"/>
        <v>0</v>
      </c>
      <c r="U19" s="36">
        <f t="shared" si="4"/>
        <v>0</v>
      </c>
      <c r="V19" s="36">
        <f t="shared" si="4"/>
        <v>0</v>
      </c>
      <c r="W19" s="33">
        <f t="shared" si="1"/>
        <v>0</v>
      </c>
      <c r="X19" s="33">
        <f t="shared" si="2"/>
        <v>0</v>
      </c>
    </row>
    <row r="20" spans="1:24" x14ac:dyDescent="0.15">
      <c r="A20" s="7" t="s">
        <v>17</v>
      </c>
      <c r="B20" s="22">
        <v>26016</v>
      </c>
      <c r="C20" s="36">
        <f>ROUNDDOWN($B20*C$3,0)</f>
        <v>2407</v>
      </c>
      <c r="D20" s="36">
        <f t="shared" si="4"/>
        <v>1010</v>
      </c>
      <c r="E20" s="36">
        <f t="shared" si="4"/>
        <v>762</v>
      </c>
      <c r="F20" s="36">
        <f t="shared" si="4"/>
        <v>840</v>
      </c>
      <c r="G20" s="36">
        <f t="shared" si="4"/>
        <v>838</v>
      </c>
      <c r="H20" s="36">
        <f t="shared" si="4"/>
        <v>567</v>
      </c>
      <c r="I20" s="36">
        <f t="shared" si="4"/>
        <v>1088</v>
      </c>
      <c r="J20" s="36">
        <f t="shared" si="4"/>
        <v>1768</v>
      </c>
      <c r="K20" s="36">
        <f t="shared" si="4"/>
        <v>1367</v>
      </c>
      <c r="L20" s="36">
        <f t="shared" si="4"/>
        <v>2322</v>
      </c>
      <c r="M20" s="36">
        <f t="shared" si="4"/>
        <v>1063</v>
      </c>
      <c r="N20" s="36">
        <f t="shared" si="4"/>
        <v>810</v>
      </c>
      <c r="O20" s="36">
        <f t="shared" si="4"/>
        <v>799</v>
      </c>
      <c r="P20" s="36">
        <f t="shared" si="4"/>
        <v>816</v>
      </c>
      <c r="Q20" s="36">
        <f t="shared" si="4"/>
        <v>1158</v>
      </c>
      <c r="R20" s="36">
        <f t="shared" si="4"/>
        <v>1346</v>
      </c>
      <c r="S20" s="36">
        <f t="shared" si="4"/>
        <v>1042</v>
      </c>
      <c r="T20" s="36">
        <f t="shared" si="4"/>
        <v>904</v>
      </c>
      <c r="U20" s="36">
        <f t="shared" si="4"/>
        <v>713</v>
      </c>
      <c r="V20" s="36">
        <f>ROUNDDOWN($B20*V$3,0)+11</f>
        <v>4396</v>
      </c>
      <c r="W20" s="33">
        <f t="shared" si="1"/>
        <v>26016</v>
      </c>
      <c r="X20" s="33">
        <f t="shared" si="2"/>
        <v>0</v>
      </c>
    </row>
    <row r="21" spans="1:24" x14ac:dyDescent="0.15">
      <c r="A21" s="7" t="s">
        <v>18</v>
      </c>
      <c r="B21" s="22">
        <v>0</v>
      </c>
      <c r="C21" s="36">
        <f t="shared" ref="C21:V37" si="5">ROUNDDOWN($B21*C$3,0)</f>
        <v>0</v>
      </c>
      <c r="D21" s="36">
        <f t="shared" si="5"/>
        <v>0</v>
      </c>
      <c r="E21" s="36">
        <f t="shared" si="5"/>
        <v>0</v>
      </c>
      <c r="F21" s="36">
        <f t="shared" si="5"/>
        <v>0</v>
      </c>
      <c r="G21" s="36">
        <f t="shared" si="5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36">
        <f t="shared" si="5"/>
        <v>0</v>
      </c>
      <c r="M21" s="36">
        <f t="shared" si="5"/>
        <v>0</v>
      </c>
      <c r="N21" s="36">
        <f t="shared" si="5"/>
        <v>0</v>
      </c>
      <c r="O21" s="36">
        <f t="shared" si="5"/>
        <v>0</v>
      </c>
      <c r="P21" s="36">
        <f t="shared" si="5"/>
        <v>0</v>
      </c>
      <c r="Q21" s="36">
        <f t="shared" si="5"/>
        <v>0</v>
      </c>
      <c r="R21" s="36">
        <f t="shared" si="5"/>
        <v>0</v>
      </c>
      <c r="S21" s="36">
        <f t="shared" si="5"/>
        <v>0</v>
      </c>
      <c r="T21" s="36">
        <f t="shared" si="5"/>
        <v>0</v>
      </c>
      <c r="U21" s="36">
        <f t="shared" si="5"/>
        <v>0</v>
      </c>
      <c r="V21" s="36">
        <f t="shared" si="5"/>
        <v>0</v>
      </c>
      <c r="W21" s="33">
        <f t="shared" si="1"/>
        <v>0</v>
      </c>
      <c r="X21" s="33">
        <f t="shared" si="2"/>
        <v>0</v>
      </c>
    </row>
    <row r="22" spans="1:24" x14ac:dyDescent="0.15">
      <c r="A22" s="7" t="s">
        <v>19</v>
      </c>
      <c r="B22" s="22">
        <v>0</v>
      </c>
      <c r="C22" s="36">
        <f t="shared" si="5"/>
        <v>0</v>
      </c>
      <c r="D22" s="36">
        <f t="shared" si="5"/>
        <v>0</v>
      </c>
      <c r="E22" s="36">
        <f t="shared" si="5"/>
        <v>0</v>
      </c>
      <c r="F22" s="36">
        <f t="shared" si="5"/>
        <v>0</v>
      </c>
      <c r="G22" s="36">
        <f t="shared" si="5"/>
        <v>0</v>
      </c>
      <c r="H22" s="36">
        <f t="shared" si="5"/>
        <v>0</v>
      </c>
      <c r="I22" s="36">
        <f t="shared" si="5"/>
        <v>0</v>
      </c>
      <c r="J22" s="36">
        <f t="shared" si="5"/>
        <v>0</v>
      </c>
      <c r="K22" s="36">
        <f t="shared" si="5"/>
        <v>0</v>
      </c>
      <c r="L22" s="36">
        <f t="shared" si="5"/>
        <v>0</v>
      </c>
      <c r="M22" s="36">
        <f t="shared" si="5"/>
        <v>0</v>
      </c>
      <c r="N22" s="36">
        <f t="shared" si="5"/>
        <v>0</v>
      </c>
      <c r="O22" s="36">
        <f t="shared" si="5"/>
        <v>0</v>
      </c>
      <c r="P22" s="36">
        <f t="shared" si="5"/>
        <v>0</v>
      </c>
      <c r="Q22" s="36">
        <f t="shared" si="5"/>
        <v>0</v>
      </c>
      <c r="R22" s="36">
        <f t="shared" si="5"/>
        <v>0</v>
      </c>
      <c r="S22" s="36">
        <f t="shared" si="5"/>
        <v>0</v>
      </c>
      <c r="T22" s="36">
        <f t="shared" si="5"/>
        <v>0</v>
      </c>
      <c r="U22" s="36">
        <f t="shared" si="5"/>
        <v>0</v>
      </c>
      <c r="V22" s="36">
        <f t="shared" si="5"/>
        <v>0</v>
      </c>
      <c r="W22" s="33">
        <f t="shared" si="1"/>
        <v>0</v>
      </c>
      <c r="X22" s="33">
        <f t="shared" si="2"/>
        <v>0</v>
      </c>
    </row>
    <row r="23" spans="1:24" x14ac:dyDescent="0.15">
      <c r="A23" s="7" t="s">
        <v>20</v>
      </c>
      <c r="B23" s="22">
        <v>0</v>
      </c>
      <c r="C23" s="36">
        <f t="shared" si="5"/>
        <v>0</v>
      </c>
      <c r="D23" s="36">
        <f t="shared" si="5"/>
        <v>0</v>
      </c>
      <c r="E23" s="36">
        <f t="shared" si="5"/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 t="shared" si="5"/>
        <v>0</v>
      </c>
      <c r="K23" s="36">
        <f t="shared" si="5"/>
        <v>0</v>
      </c>
      <c r="L23" s="36">
        <f t="shared" si="5"/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6">
        <f t="shared" si="5"/>
        <v>0</v>
      </c>
      <c r="Q23" s="36">
        <f t="shared" si="5"/>
        <v>0</v>
      </c>
      <c r="R23" s="36">
        <f t="shared" si="5"/>
        <v>0</v>
      </c>
      <c r="S23" s="36">
        <f t="shared" si="5"/>
        <v>0</v>
      </c>
      <c r="T23" s="36">
        <f t="shared" si="5"/>
        <v>0</v>
      </c>
      <c r="U23" s="36">
        <f t="shared" si="5"/>
        <v>0</v>
      </c>
      <c r="V23" s="36">
        <f t="shared" si="5"/>
        <v>0</v>
      </c>
      <c r="W23" s="33">
        <f t="shared" si="1"/>
        <v>0</v>
      </c>
      <c r="X23" s="33">
        <f t="shared" si="2"/>
        <v>0</v>
      </c>
    </row>
    <row r="24" spans="1:24" x14ac:dyDescent="0.15">
      <c r="A24" s="7" t="s">
        <v>21</v>
      </c>
      <c r="B24" s="22">
        <v>0</v>
      </c>
      <c r="C24" s="36">
        <f t="shared" si="5"/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5"/>
        <v>0</v>
      </c>
      <c r="K24" s="36">
        <f t="shared" si="5"/>
        <v>0</v>
      </c>
      <c r="L24" s="36">
        <f t="shared" si="5"/>
        <v>0</v>
      </c>
      <c r="M24" s="36">
        <f t="shared" si="5"/>
        <v>0</v>
      </c>
      <c r="N24" s="36">
        <f t="shared" si="5"/>
        <v>0</v>
      </c>
      <c r="O24" s="36">
        <f t="shared" si="5"/>
        <v>0</v>
      </c>
      <c r="P24" s="36">
        <f t="shared" si="5"/>
        <v>0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3">
        <f t="shared" si="1"/>
        <v>0</v>
      </c>
      <c r="X24" s="33">
        <f t="shared" si="2"/>
        <v>0</v>
      </c>
    </row>
    <row r="25" spans="1:24" x14ac:dyDescent="0.15">
      <c r="A25" s="7" t="s">
        <v>22</v>
      </c>
      <c r="B25" s="22">
        <v>-405729</v>
      </c>
      <c r="C25" s="36">
        <f>ROUNDDOWN($B25*C$3,0)</f>
        <v>-37544</v>
      </c>
      <c r="D25" s="36">
        <f t="shared" si="5"/>
        <v>-15756</v>
      </c>
      <c r="E25" s="36">
        <f t="shared" si="5"/>
        <v>-11897</v>
      </c>
      <c r="F25" s="36">
        <f t="shared" si="5"/>
        <v>-13114</v>
      </c>
      <c r="G25" s="36">
        <f t="shared" si="5"/>
        <v>-13078</v>
      </c>
      <c r="H25" s="36">
        <f t="shared" si="5"/>
        <v>-8857</v>
      </c>
      <c r="I25" s="36">
        <f t="shared" si="5"/>
        <v>-16969</v>
      </c>
      <c r="J25" s="36">
        <f t="shared" si="5"/>
        <v>-27587</v>
      </c>
      <c r="K25" s="36">
        <f t="shared" si="5"/>
        <v>-21331</v>
      </c>
      <c r="L25" s="36">
        <f t="shared" si="5"/>
        <v>-36225</v>
      </c>
      <c r="M25" s="36">
        <f t="shared" si="5"/>
        <v>-16592</v>
      </c>
      <c r="N25" s="36">
        <f t="shared" si="5"/>
        <v>-12637</v>
      </c>
      <c r="O25" s="36">
        <f t="shared" si="5"/>
        <v>-12462</v>
      </c>
      <c r="P25" s="36">
        <f t="shared" si="5"/>
        <v>-12736</v>
      </c>
      <c r="Q25" s="36">
        <f t="shared" si="5"/>
        <v>-18060</v>
      </c>
      <c r="R25" s="36">
        <f t="shared" si="5"/>
        <v>-21004</v>
      </c>
      <c r="S25" s="36">
        <f t="shared" si="5"/>
        <v>-16250</v>
      </c>
      <c r="T25" s="36">
        <f t="shared" si="5"/>
        <v>-14099</v>
      </c>
      <c r="U25" s="36">
        <f t="shared" si="5"/>
        <v>-11129</v>
      </c>
      <c r="V25" s="36">
        <f>ROUNDDOWN($B25*V$3,0)-11</f>
        <v>-68402</v>
      </c>
      <c r="W25" s="33">
        <f t="shared" si="1"/>
        <v>-405729</v>
      </c>
      <c r="X25" s="33">
        <f t="shared" si="2"/>
        <v>0</v>
      </c>
    </row>
    <row r="26" spans="1:24" x14ac:dyDescent="0.15">
      <c r="A26" s="7" t="s">
        <v>23</v>
      </c>
      <c r="B26" s="2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3"/>
      <c r="X26" s="33"/>
    </row>
    <row r="27" spans="1:24" x14ac:dyDescent="0.15">
      <c r="A27" s="7" t="s">
        <v>24</v>
      </c>
      <c r="B27" s="22">
        <v>10</v>
      </c>
      <c r="C27" s="36">
        <f>ROUNDDOWN($B27*C$3,0)</f>
        <v>0</v>
      </c>
      <c r="D27" s="36">
        <f t="shared" ref="D27:U27" si="6">ROUNDDOWN($B27*D$3,0)</f>
        <v>0</v>
      </c>
      <c r="E27" s="36">
        <f t="shared" si="6"/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  <c r="I27" s="36">
        <f t="shared" si="6"/>
        <v>0</v>
      </c>
      <c r="J27" s="36">
        <f t="shared" si="6"/>
        <v>0</v>
      </c>
      <c r="K27" s="36">
        <f t="shared" si="6"/>
        <v>0</v>
      </c>
      <c r="L27" s="36">
        <f t="shared" si="6"/>
        <v>0</v>
      </c>
      <c r="M27" s="36">
        <f t="shared" si="6"/>
        <v>0</v>
      </c>
      <c r="N27" s="36">
        <f t="shared" si="6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6">
        <f>ROUNDDOWN($B27*V$3,0)+9</f>
        <v>10</v>
      </c>
      <c r="W27" s="33">
        <f t="shared" ref="W27:W39" si="7">SUM(C27:V27)</f>
        <v>10</v>
      </c>
      <c r="X27" s="33">
        <f t="shared" ref="X27:X39" si="8">W27-B27</f>
        <v>0</v>
      </c>
    </row>
    <row r="28" spans="1:24" x14ac:dyDescent="0.15">
      <c r="A28" s="7" t="s">
        <v>25</v>
      </c>
      <c r="B28" s="22">
        <v>0</v>
      </c>
      <c r="C28" s="36">
        <f t="shared" si="5"/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36">
        <f t="shared" si="5"/>
        <v>0</v>
      </c>
      <c r="R28" s="36">
        <f t="shared" si="5"/>
        <v>0</v>
      </c>
      <c r="S28" s="36">
        <f t="shared" si="5"/>
        <v>0</v>
      </c>
      <c r="T28" s="36">
        <f t="shared" si="5"/>
        <v>0</v>
      </c>
      <c r="U28" s="36">
        <f t="shared" si="5"/>
        <v>0</v>
      </c>
      <c r="V28" s="36">
        <f t="shared" si="5"/>
        <v>0</v>
      </c>
      <c r="W28" s="33">
        <f t="shared" si="7"/>
        <v>0</v>
      </c>
      <c r="X28" s="33">
        <f t="shared" si="8"/>
        <v>0</v>
      </c>
    </row>
    <row r="29" spans="1:24" x14ac:dyDescent="0.15">
      <c r="A29" s="7" t="s">
        <v>26</v>
      </c>
      <c r="B29" s="22">
        <v>10</v>
      </c>
      <c r="C29" s="36">
        <f>ROUNDDOWN($B29*C$3,0)</f>
        <v>0</v>
      </c>
      <c r="D29" s="36">
        <f t="shared" si="5"/>
        <v>0</v>
      </c>
      <c r="E29" s="36">
        <f t="shared" si="5"/>
        <v>0</v>
      </c>
      <c r="F29" s="36">
        <f t="shared" si="5"/>
        <v>0</v>
      </c>
      <c r="G29" s="36">
        <f t="shared" si="5"/>
        <v>0</v>
      </c>
      <c r="H29" s="36">
        <f t="shared" si="5"/>
        <v>0</v>
      </c>
      <c r="I29" s="36">
        <f t="shared" si="5"/>
        <v>0</v>
      </c>
      <c r="J29" s="36">
        <f t="shared" si="5"/>
        <v>0</v>
      </c>
      <c r="K29" s="36">
        <f t="shared" si="5"/>
        <v>0</v>
      </c>
      <c r="L29" s="36">
        <f t="shared" si="5"/>
        <v>0</v>
      </c>
      <c r="M29" s="36">
        <f t="shared" si="5"/>
        <v>0</v>
      </c>
      <c r="N29" s="36">
        <f t="shared" si="5"/>
        <v>0</v>
      </c>
      <c r="O29" s="36">
        <f t="shared" si="5"/>
        <v>0</v>
      </c>
      <c r="P29" s="36">
        <f t="shared" si="5"/>
        <v>0</v>
      </c>
      <c r="Q29" s="36">
        <f t="shared" si="5"/>
        <v>0</v>
      </c>
      <c r="R29" s="36">
        <f t="shared" si="5"/>
        <v>0</v>
      </c>
      <c r="S29" s="36">
        <f t="shared" si="5"/>
        <v>0</v>
      </c>
      <c r="T29" s="36">
        <f t="shared" si="5"/>
        <v>0</v>
      </c>
      <c r="U29" s="36">
        <f t="shared" si="5"/>
        <v>0</v>
      </c>
      <c r="V29" s="36">
        <f>ROUNDDOWN($B29*V$3,0)+9</f>
        <v>10</v>
      </c>
      <c r="W29" s="33">
        <f t="shared" si="7"/>
        <v>10</v>
      </c>
      <c r="X29" s="33">
        <f t="shared" si="8"/>
        <v>0</v>
      </c>
    </row>
    <row r="30" spans="1:24" x14ac:dyDescent="0.15">
      <c r="A30" s="7" t="s">
        <v>27</v>
      </c>
      <c r="B30" s="22">
        <v>0</v>
      </c>
      <c r="C30" s="36">
        <f t="shared" si="5"/>
        <v>0</v>
      </c>
      <c r="D30" s="36">
        <f t="shared" si="5"/>
        <v>0</v>
      </c>
      <c r="E30" s="36">
        <f t="shared" si="5"/>
        <v>0</v>
      </c>
      <c r="F30" s="36">
        <f t="shared" si="5"/>
        <v>0</v>
      </c>
      <c r="G30" s="36">
        <f t="shared" si="5"/>
        <v>0</v>
      </c>
      <c r="H30" s="36">
        <f t="shared" si="5"/>
        <v>0</v>
      </c>
      <c r="I30" s="36">
        <f t="shared" si="5"/>
        <v>0</v>
      </c>
      <c r="J30" s="36">
        <f t="shared" si="5"/>
        <v>0</v>
      </c>
      <c r="K30" s="36">
        <f t="shared" si="5"/>
        <v>0</v>
      </c>
      <c r="L30" s="36">
        <f t="shared" si="5"/>
        <v>0</v>
      </c>
      <c r="M30" s="36">
        <f t="shared" si="5"/>
        <v>0</v>
      </c>
      <c r="N30" s="36">
        <f t="shared" si="5"/>
        <v>0</v>
      </c>
      <c r="O30" s="36">
        <f t="shared" si="5"/>
        <v>0</v>
      </c>
      <c r="P30" s="36">
        <f t="shared" si="5"/>
        <v>0</v>
      </c>
      <c r="Q30" s="36">
        <f t="shared" ref="D30:V37" si="9">ROUNDDOWN($B30*Q$3,0)</f>
        <v>0</v>
      </c>
      <c r="R30" s="36">
        <f t="shared" si="9"/>
        <v>0</v>
      </c>
      <c r="S30" s="36">
        <f t="shared" si="9"/>
        <v>0</v>
      </c>
      <c r="T30" s="36">
        <f t="shared" si="9"/>
        <v>0</v>
      </c>
      <c r="U30" s="36">
        <f t="shared" si="9"/>
        <v>0</v>
      </c>
      <c r="V30" s="36">
        <f t="shared" si="9"/>
        <v>0</v>
      </c>
      <c r="W30" s="33">
        <f t="shared" si="7"/>
        <v>0</v>
      </c>
      <c r="X30" s="33">
        <f t="shared" si="8"/>
        <v>0</v>
      </c>
    </row>
    <row r="31" spans="1:24" x14ac:dyDescent="0.15">
      <c r="A31" s="7" t="s">
        <v>28</v>
      </c>
      <c r="B31" s="22">
        <v>0</v>
      </c>
      <c r="C31" s="36">
        <f t="shared" si="5"/>
        <v>0</v>
      </c>
      <c r="D31" s="36">
        <f t="shared" si="9"/>
        <v>0</v>
      </c>
      <c r="E31" s="36">
        <f t="shared" si="9"/>
        <v>0</v>
      </c>
      <c r="F31" s="36">
        <f t="shared" si="9"/>
        <v>0</v>
      </c>
      <c r="G31" s="36">
        <f t="shared" si="9"/>
        <v>0</v>
      </c>
      <c r="H31" s="36">
        <f t="shared" si="9"/>
        <v>0</v>
      </c>
      <c r="I31" s="36">
        <f t="shared" si="9"/>
        <v>0</v>
      </c>
      <c r="J31" s="36">
        <f t="shared" si="9"/>
        <v>0</v>
      </c>
      <c r="K31" s="36">
        <f t="shared" si="9"/>
        <v>0</v>
      </c>
      <c r="L31" s="36">
        <f t="shared" si="9"/>
        <v>0</v>
      </c>
      <c r="M31" s="36">
        <f t="shared" si="9"/>
        <v>0</v>
      </c>
      <c r="N31" s="36">
        <f t="shared" si="9"/>
        <v>0</v>
      </c>
      <c r="O31" s="36">
        <f t="shared" si="9"/>
        <v>0</v>
      </c>
      <c r="P31" s="36">
        <f t="shared" si="9"/>
        <v>0</v>
      </c>
      <c r="Q31" s="36">
        <f t="shared" si="9"/>
        <v>0</v>
      </c>
      <c r="R31" s="36">
        <f t="shared" si="9"/>
        <v>0</v>
      </c>
      <c r="S31" s="36">
        <f t="shared" si="9"/>
        <v>0</v>
      </c>
      <c r="T31" s="36">
        <f t="shared" si="9"/>
        <v>0</v>
      </c>
      <c r="U31" s="36">
        <f t="shared" si="9"/>
        <v>0</v>
      </c>
      <c r="V31" s="36">
        <f t="shared" si="9"/>
        <v>0</v>
      </c>
      <c r="W31" s="33">
        <f t="shared" si="7"/>
        <v>0</v>
      </c>
      <c r="X31" s="33">
        <f t="shared" si="8"/>
        <v>0</v>
      </c>
    </row>
    <row r="32" spans="1:24" x14ac:dyDescent="0.15">
      <c r="A32" s="7" t="s">
        <v>20</v>
      </c>
      <c r="B32" s="22">
        <v>0</v>
      </c>
      <c r="C32" s="36">
        <f t="shared" si="5"/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36">
        <f t="shared" si="9"/>
        <v>0</v>
      </c>
      <c r="R32" s="36">
        <f t="shared" si="9"/>
        <v>0</v>
      </c>
      <c r="S32" s="36">
        <f t="shared" si="9"/>
        <v>0</v>
      </c>
      <c r="T32" s="36">
        <f t="shared" si="9"/>
        <v>0</v>
      </c>
      <c r="U32" s="36">
        <f t="shared" si="9"/>
        <v>0</v>
      </c>
      <c r="V32" s="36">
        <f t="shared" si="9"/>
        <v>0</v>
      </c>
      <c r="W32" s="33">
        <f t="shared" si="7"/>
        <v>0</v>
      </c>
      <c r="X32" s="33">
        <f t="shared" si="8"/>
        <v>0</v>
      </c>
    </row>
    <row r="33" spans="1:24" x14ac:dyDescent="0.15">
      <c r="A33" s="7" t="s">
        <v>29</v>
      </c>
      <c r="B33" s="22">
        <v>0</v>
      </c>
      <c r="C33" s="36">
        <f t="shared" si="5"/>
        <v>0</v>
      </c>
      <c r="D33" s="36">
        <f t="shared" si="9"/>
        <v>0</v>
      </c>
      <c r="E33" s="36">
        <f t="shared" si="9"/>
        <v>0</v>
      </c>
      <c r="F33" s="36">
        <f t="shared" si="9"/>
        <v>0</v>
      </c>
      <c r="G33" s="36">
        <f t="shared" si="9"/>
        <v>0</v>
      </c>
      <c r="H33" s="36">
        <f t="shared" si="9"/>
        <v>0</v>
      </c>
      <c r="I33" s="36">
        <f t="shared" si="9"/>
        <v>0</v>
      </c>
      <c r="J33" s="36">
        <f t="shared" si="9"/>
        <v>0</v>
      </c>
      <c r="K33" s="36">
        <f t="shared" si="9"/>
        <v>0</v>
      </c>
      <c r="L33" s="36">
        <f t="shared" si="9"/>
        <v>0</v>
      </c>
      <c r="M33" s="36">
        <f t="shared" si="9"/>
        <v>0</v>
      </c>
      <c r="N33" s="36">
        <f t="shared" si="9"/>
        <v>0</v>
      </c>
      <c r="O33" s="36">
        <f t="shared" si="9"/>
        <v>0</v>
      </c>
      <c r="P33" s="36">
        <f t="shared" si="9"/>
        <v>0</v>
      </c>
      <c r="Q33" s="36">
        <f t="shared" si="9"/>
        <v>0</v>
      </c>
      <c r="R33" s="36">
        <f t="shared" si="9"/>
        <v>0</v>
      </c>
      <c r="S33" s="36">
        <f t="shared" si="9"/>
        <v>0</v>
      </c>
      <c r="T33" s="36">
        <f t="shared" si="9"/>
        <v>0</v>
      </c>
      <c r="U33" s="36">
        <f t="shared" si="9"/>
        <v>0</v>
      </c>
      <c r="V33" s="36">
        <f t="shared" si="9"/>
        <v>0</v>
      </c>
      <c r="W33" s="33">
        <f t="shared" si="7"/>
        <v>0</v>
      </c>
      <c r="X33" s="33">
        <f t="shared" si="8"/>
        <v>0</v>
      </c>
    </row>
    <row r="34" spans="1:24" x14ac:dyDescent="0.15">
      <c r="A34" s="7" t="s">
        <v>15</v>
      </c>
      <c r="B34" s="22"/>
      <c r="C34" s="36">
        <f t="shared" si="5"/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9"/>
        <v>0</v>
      </c>
      <c r="K34" s="36">
        <f t="shared" si="9"/>
        <v>0</v>
      </c>
      <c r="L34" s="36">
        <f t="shared" si="9"/>
        <v>0</v>
      </c>
      <c r="M34" s="36">
        <f t="shared" si="9"/>
        <v>0</v>
      </c>
      <c r="N34" s="36">
        <f t="shared" si="9"/>
        <v>0</v>
      </c>
      <c r="O34" s="36">
        <f t="shared" si="9"/>
        <v>0</v>
      </c>
      <c r="P34" s="36">
        <f t="shared" si="9"/>
        <v>0</v>
      </c>
      <c r="Q34" s="36">
        <f t="shared" si="9"/>
        <v>0</v>
      </c>
      <c r="R34" s="36">
        <f t="shared" si="9"/>
        <v>0</v>
      </c>
      <c r="S34" s="36">
        <f t="shared" si="9"/>
        <v>0</v>
      </c>
      <c r="T34" s="36">
        <f t="shared" si="9"/>
        <v>0</v>
      </c>
      <c r="U34" s="36">
        <f t="shared" si="9"/>
        <v>0</v>
      </c>
      <c r="V34" s="36">
        <f t="shared" si="9"/>
        <v>0</v>
      </c>
      <c r="W34" s="33">
        <f t="shared" si="7"/>
        <v>0</v>
      </c>
      <c r="X34" s="33">
        <f t="shared" si="8"/>
        <v>0</v>
      </c>
    </row>
    <row r="35" spans="1:24" x14ac:dyDescent="0.15">
      <c r="A35" s="7" t="s">
        <v>30</v>
      </c>
      <c r="B35" s="22">
        <v>0</v>
      </c>
      <c r="C35" s="36">
        <f t="shared" si="5"/>
        <v>0</v>
      </c>
      <c r="D35" s="36">
        <f t="shared" si="9"/>
        <v>0</v>
      </c>
      <c r="E35" s="36">
        <f t="shared" si="9"/>
        <v>0</v>
      </c>
      <c r="F35" s="36">
        <f t="shared" si="9"/>
        <v>0</v>
      </c>
      <c r="G35" s="36">
        <f t="shared" si="9"/>
        <v>0</v>
      </c>
      <c r="H35" s="36">
        <f t="shared" si="9"/>
        <v>0</v>
      </c>
      <c r="I35" s="36">
        <f t="shared" si="9"/>
        <v>0</v>
      </c>
      <c r="J35" s="36">
        <f t="shared" si="9"/>
        <v>0</v>
      </c>
      <c r="K35" s="36">
        <f t="shared" si="9"/>
        <v>0</v>
      </c>
      <c r="L35" s="36">
        <f t="shared" si="9"/>
        <v>0</v>
      </c>
      <c r="M35" s="36">
        <f t="shared" si="9"/>
        <v>0</v>
      </c>
      <c r="N35" s="36">
        <f t="shared" si="9"/>
        <v>0</v>
      </c>
      <c r="O35" s="36">
        <f t="shared" si="9"/>
        <v>0</v>
      </c>
      <c r="P35" s="36">
        <f t="shared" si="9"/>
        <v>0</v>
      </c>
      <c r="Q35" s="36">
        <f t="shared" si="9"/>
        <v>0</v>
      </c>
      <c r="R35" s="36">
        <f t="shared" si="9"/>
        <v>0</v>
      </c>
      <c r="S35" s="36">
        <f t="shared" si="9"/>
        <v>0</v>
      </c>
      <c r="T35" s="36">
        <f t="shared" si="9"/>
        <v>0</v>
      </c>
      <c r="U35" s="36">
        <f t="shared" si="9"/>
        <v>0</v>
      </c>
      <c r="V35" s="36">
        <f t="shared" si="9"/>
        <v>0</v>
      </c>
      <c r="W35" s="33">
        <f t="shared" si="7"/>
        <v>0</v>
      </c>
      <c r="X35" s="33">
        <f t="shared" si="8"/>
        <v>0</v>
      </c>
    </row>
    <row r="36" spans="1:24" x14ac:dyDescent="0.15">
      <c r="A36" s="7" t="s">
        <v>31</v>
      </c>
      <c r="B36" s="22">
        <v>0</v>
      </c>
      <c r="C36" s="36">
        <f t="shared" si="5"/>
        <v>0</v>
      </c>
      <c r="D36" s="36">
        <f t="shared" si="9"/>
        <v>0</v>
      </c>
      <c r="E36" s="36">
        <f t="shared" si="9"/>
        <v>0</v>
      </c>
      <c r="F36" s="36">
        <f t="shared" si="9"/>
        <v>0</v>
      </c>
      <c r="G36" s="36">
        <f t="shared" si="9"/>
        <v>0</v>
      </c>
      <c r="H36" s="36">
        <f t="shared" si="9"/>
        <v>0</v>
      </c>
      <c r="I36" s="36">
        <f t="shared" si="9"/>
        <v>0</v>
      </c>
      <c r="J36" s="36">
        <f t="shared" si="9"/>
        <v>0</v>
      </c>
      <c r="K36" s="36">
        <f t="shared" si="9"/>
        <v>0</v>
      </c>
      <c r="L36" s="36">
        <f t="shared" si="9"/>
        <v>0</v>
      </c>
      <c r="M36" s="36">
        <f t="shared" si="9"/>
        <v>0</v>
      </c>
      <c r="N36" s="36">
        <f t="shared" si="9"/>
        <v>0</v>
      </c>
      <c r="O36" s="36">
        <f t="shared" si="9"/>
        <v>0</v>
      </c>
      <c r="P36" s="36">
        <f t="shared" si="9"/>
        <v>0</v>
      </c>
      <c r="Q36" s="36">
        <f t="shared" si="9"/>
        <v>0</v>
      </c>
      <c r="R36" s="36">
        <f t="shared" si="9"/>
        <v>0</v>
      </c>
      <c r="S36" s="36">
        <f t="shared" si="9"/>
        <v>0</v>
      </c>
      <c r="T36" s="36">
        <f t="shared" si="9"/>
        <v>0</v>
      </c>
      <c r="U36" s="36">
        <f t="shared" si="9"/>
        <v>0</v>
      </c>
      <c r="V36" s="36">
        <f t="shared" si="9"/>
        <v>0</v>
      </c>
      <c r="W36" s="33">
        <f t="shared" si="7"/>
        <v>0</v>
      </c>
      <c r="X36" s="33">
        <f t="shared" si="8"/>
        <v>0</v>
      </c>
    </row>
    <row r="37" spans="1:24" x14ac:dyDescent="0.15">
      <c r="A37" s="7" t="s">
        <v>32</v>
      </c>
      <c r="B37" s="22">
        <v>0</v>
      </c>
      <c r="C37" s="36">
        <f t="shared" si="5"/>
        <v>0</v>
      </c>
      <c r="D37" s="36">
        <f t="shared" si="9"/>
        <v>0</v>
      </c>
      <c r="E37" s="36">
        <f t="shared" si="9"/>
        <v>0</v>
      </c>
      <c r="F37" s="36">
        <f t="shared" si="9"/>
        <v>0</v>
      </c>
      <c r="G37" s="36">
        <f t="shared" si="9"/>
        <v>0</v>
      </c>
      <c r="H37" s="36">
        <f t="shared" si="9"/>
        <v>0</v>
      </c>
      <c r="I37" s="36">
        <f t="shared" si="9"/>
        <v>0</v>
      </c>
      <c r="J37" s="36">
        <f t="shared" si="9"/>
        <v>0</v>
      </c>
      <c r="K37" s="36">
        <f t="shared" si="9"/>
        <v>0</v>
      </c>
      <c r="L37" s="36">
        <f t="shared" si="9"/>
        <v>0</v>
      </c>
      <c r="M37" s="36">
        <f t="shared" si="9"/>
        <v>0</v>
      </c>
      <c r="N37" s="36">
        <f t="shared" si="9"/>
        <v>0</v>
      </c>
      <c r="O37" s="36">
        <f t="shared" si="9"/>
        <v>0</v>
      </c>
      <c r="P37" s="36">
        <f t="shared" si="9"/>
        <v>0</v>
      </c>
      <c r="Q37" s="36">
        <f t="shared" si="9"/>
        <v>0</v>
      </c>
      <c r="R37" s="36">
        <f t="shared" si="9"/>
        <v>0</v>
      </c>
      <c r="S37" s="36">
        <f t="shared" si="9"/>
        <v>0</v>
      </c>
      <c r="T37" s="36">
        <f t="shared" si="9"/>
        <v>0</v>
      </c>
      <c r="U37" s="36">
        <f t="shared" si="9"/>
        <v>0</v>
      </c>
      <c r="V37" s="36">
        <f t="shared" si="9"/>
        <v>0</v>
      </c>
      <c r="W37" s="33">
        <f t="shared" si="7"/>
        <v>0</v>
      </c>
      <c r="X37" s="33">
        <f t="shared" si="8"/>
        <v>0</v>
      </c>
    </row>
    <row r="38" spans="1:24" x14ac:dyDescent="0.15">
      <c r="A38" s="7" t="s">
        <v>17</v>
      </c>
      <c r="B38" s="22">
        <v>0</v>
      </c>
      <c r="C38" s="36">
        <f t="shared" ref="C38:V54" si="10">ROUNDDOWN($B38*C$3,0)</f>
        <v>0</v>
      </c>
      <c r="D38" s="36">
        <f t="shared" si="10"/>
        <v>0</v>
      </c>
      <c r="E38" s="36">
        <f t="shared" si="10"/>
        <v>0</v>
      </c>
      <c r="F38" s="36">
        <f t="shared" si="10"/>
        <v>0</v>
      </c>
      <c r="G38" s="36">
        <f t="shared" si="10"/>
        <v>0</v>
      </c>
      <c r="H38" s="36">
        <f t="shared" si="10"/>
        <v>0</v>
      </c>
      <c r="I38" s="36">
        <f t="shared" si="10"/>
        <v>0</v>
      </c>
      <c r="J38" s="36">
        <f t="shared" si="10"/>
        <v>0</v>
      </c>
      <c r="K38" s="36">
        <f t="shared" si="10"/>
        <v>0</v>
      </c>
      <c r="L38" s="36">
        <f t="shared" si="10"/>
        <v>0</v>
      </c>
      <c r="M38" s="36">
        <f t="shared" si="10"/>
        <v>0</v>
      </c>
      <c r="N38" s="36">
        <f t="shared" si="10"/>
        <v>0</v>
      </c>
      <c r="O38" s="36">
        <f t="shared" si="10"/>
        <v>0</v>
      </c>
      <c r="P38" s="36">
        <f t="shared" si="10"/>
        <v>0</v>
      </c>
      <c r="Q38" s="36">
        <f t="shared" si="10"/>
        <v>0</v>
      </c>
      <c r="R38" s="36">
        <f t="shared" si="10"/>
        <v>0</v>
      </c>
      <c r="S38" s="36">
        <f t="shared" si="10"/>
        <v>0</v>
      </c>
      <c r="T38" s="36">
        <f t="shared" si="10"/>
        <v>0</v>
      </c>
      <c r="U38" s="36">
        <f t="shared" si="10"/>
        <v>0</v>
      </c>
      <c r="V38" s="36">
        <f t="shared" si="10"/>
        <v>0</v>
      </c>
      <c r="W38" s="33">
        <f t="shared" si="7"/>
        <v>0</v>
      </c>
      <c r="X38" s="33">
        <f t="shared" si="8"/>
        <v>0</v>
      </c>
    </row>
    <row r="39" spans="1:24" x14ac:dyDescent="0.15">
      <c r="A39" s="7" t="s">
        <v>33</v>
      </c>
      <c r="B39" s="22">
        <v>-10</v>
      </c>
      <c r="C39" s="36">
        <f>ROUNDDOWN($B39*C$3,0)</f>
        <v>0</v>
      </c>
      <c r="D39" s="36">
        <f t="shared" si="10"/>
        <v>0</v>
      </c>
      <c r="E39" s="36">
        <f t="shared" si="10"/>
        <v>0</v>
      </c>
      <c r="F39" s="36">
        <f t="shared" si="10"/>
        <v>0</v>
      </c>
      <c r="G39" s="36">
        <f t="shared" si="10"/>
        <v>0</v>
      </c>
      <c r="H39" s="36">
        <f t="shared" si="10"/>
        <v>0</v>
      </c>
      <c r="I39" s="36">
        <f t="shared" si="10"/>
        <v>0</v>
      </c>
      <c r="J39" s="36">
        <f t="shared" si="10"/>
        <v>0</v>
      </c>
      <c r="K39" s="36">
        <f t="shared" si="10"/>
        <v>0</v>
      </c>
      <c r="L39" s="36">
        <f t="shared" si="10"/>
        <v>0</v>
      </c>
      <c r="M39" s="36">
        <f t="shared" si="10"/>
        <v>0</v>
      </c>
      <c r="N39" s="36">
        <f t="shared" si="10"/>
        <v>0</v>
      </c>
      <c r="O39" s="36">
        <f t="shared" si="10"/>
        <v>0</v>
      </c>
      <c r="P39" s="36">
        <f t="shared" si="10"/>
        <v>0</v>
      </c>
      <c r="Q39" s="36">
        <f t="shared" si="10"/>
        <v>0</v>
      </c>
      <c r="R39" s="36">
        <f t="shared" si="10"/>
        <v>0</v>
      </c>
      <c r="S39" s="36">
        <f t="shared" si="10"/>
        <v>0</v>
      </c>
      <c r="T39" s="36">
        <f t="shared" si="10"/>
        <v>0</v>
      </c>
      <c r="U39" s="36">
        <f t="shared" si="10"/>
        <v>0</v>
      </c>
      <c r="V39" s="36">
        <f>ROUNDDOWN($B39*V$3,0)-9</f>
        <v>-10</v>
      </c>
      <c r="W39" s="33">
        <f t="shared" si="7"/>
        <v>-10</v>
      </c>
      <c r="X39" s="33">
        <f t="shared" si="8"/>
        <v>0</v>
      </c>
    </row>
    <row r="40" spans="1:24" x14ac:dyDescent="0.15">
      <c r="A40" s="7" t="s">
        <v>34</v>
      </c>
      <c r="B40" s="22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3"/>
      <c r="X40" s="33"/>
    </row>
    <row r="41" spans="1:24" x14ac:dyDescent="0.15">
      <c r="A41" s="7" t="s">
        <v>35</v>
      </c>
      <c r="B41" s="22"/>
      <c r="C41" s="36">
        <f t="shared" si="10"/>
        <v>0</v>
      </c>
      <c r="D41" s="36">
        <f t="shared" si="10"/>
        <v>0</v>
      </c>
      <c r="E41" s="36">
        <f t="shared" si="10"/>
        <v>0</v>
      </c>
      <c r="F41" s="36">
        <f t="shared" si="10"/>
        <v>0</v>
      </c>
      <c r="G41" s="36">
        <f t="shared" si="10"/>
        <v>0</v>
      </c>
      <c r="H41" s="36">
        <f t="shared" si="10"/>
        <v>0</v>
      </c>
      <c r="I41" s="36">
        <f t="shared" si="10"/>
        <v>0</v>
      </c>
      <c r="J41" s="36">
        <f t="shared" si="10"/>
        <v>0</v>
      </c>
      <c r="K41" s="36">
        <f t="shared" si="10"/>
        <v>0</v>
      </c>
      <c r="L41" s="36">
        <f t="shared" si="10"/>
        <v>0</v>
      </c>
      <c r="M41" s="36">
        <f t="shared" si="10"/>
        <v>0</v>
      </c>
      <c r="N41" s="36">
        <f t="shared" si="10"/>
        <v>0</v>
      </c>
      <c r="O41" s="36">
        <f t="shared" si="10"/>
        <v>0</v>
      </c>
      <c r="P41" s="36">
        <f t="shared" si="10"/>
        <v>0</v>
      </c>
      <c r="Q41" s="36">
        <f t="shared" si="10"/>
        <v>0</v>
      </c>
      <c r="R41" s="36">
        <f t="shared" si="10"/>
        <v>0</v>
      </c>
      <c r="S41" s="36">
        <f t="shared" si="10"/>
        <v>0</v>
      </c>
      <c r="T41" s="36">
        <f t="shared" si="10"/>
        <v>0</v>
      </c>
      <c r="U41" s="36">
        <f t="shared" si="10"/>
        <v>0</v>
      </c>
      <c r="V41" s="36">
        <f>ROUNDDOWN($B41*V$3,0)</f>
        <v>0</v>
      </c>
      <c r="W41" s="33">
        <f t="shared" ref="W41:W51" si="11">SUM(C41:V41)</f>
        <v>0</v>
      </c>
      <c r="X41" s="33">
        <f t="shared" ref="X41:X55" si="12">W41-B41</f>
        <v>0</v>
      </c>
    </row>
    <row r="42" spans="1:24" x14ac:dyDescent="0.15">
      <c r="A42" s="7" t="s">
        <v>36</v>
      </c>
      <c r="B42" s="22"/>
      <c r="C42" s="36">
        <f t="shared" si="10"/>
        <v>0</v>
      </c>
      <c r="D42" s="36">
        <f t="shared" si="10"/>
        <v>0</v>
      </c>
      <c r="E42" s="36">
        <f t="shared" si="10"/>
        <v>0</v>
      </c>
      <c r="F42" s="36">
        <f t="shared" si="10"/>
        <v>0</v>
      </c>
      <c r="G42" s="36">
        <f t="shared" si="10"/>
        <v>0</v>
      </c>
      <c r="H42" s="36">
        <f t="shared" si="10"/>
        <v>0</v>
      </c>
      <c r="I42" s="36">
        <f t="shared" si="10"/>
        <v>0</v>
      </c>
      <c r="J42" s="36">
        <f t="shared" si="10"/>
        <v>0</v>
      </c>
      <c r="K42" s="36">
        <f t="shared" si="10"/>
        <v>0</v>
      </c>
      <c r="L42" s="36">
        <f t="shared" si="10"/>
        <v>0</v>
      </c>
      <c r="M42" s="36">
        <f t="shared" si="10"/>
        <v>0</v>
      </c>
      <c r="N42" s="36">
        <f t="shared" si="10"/>
        <v>0</v>
      </c>
      <c r="O42" s="36">
        <f t="shared" si="10"/>
        <v>0</v>
      </c>
      <c r="P42" s="36">
        <f t="shared" si="10"/>
        <v>0</v>
      </c>
      <c r="Q42" s="36">
        <f t="shared" si="10"/>
        <v>0</v>
      </c>
      <c r="R42" s="36">
        <f t="shared" si="10"/>
        <v>0</v>
      </c>
      <c r="S42" s="36">
        <f t="shared" si="10"/>
        <v>0</v>
      </c>
      <c r="T42" s="36">
        <f t="shared" si="10"/>
        <v>0</v>
      </c>
      <c r="U42" s="36">
        <f t="shared" si="10"/>
        <v>0</v>
      </c>
      <c r="V42" s="36">
        <f t="shared" si="10"/>
        <v>0</v>
      </c>
      <c r="W42" s="33">
        <f t="shared" si="11"/>
        <v>0</v>
      </c>
      <c r="X42" s="33">
        <f t="shared" si="12"/>
        <v>0</v>
      </c>
    </row>
    <row r="43" spans="1:24" x14ac:dyDescent="0.15">
      <c r="A43" s="7" t="s">
        <v>20</v>
      </c>
      <c r="B43" s="22"/>
      <c r="C43" s="36">
        <f t="shared" si="10"/>
        <v>0</v>
      </c>
      <c r="D43" s="36">
        <f t="shared" si="10"/>
        <v>0</v>
      </c>
      <c r="E43" s="36">
        <f t="shared" si="10"/>
        <v>0</v>
      </c>
      <c r="F43" s="36">
        <f t="shared" si="10"/>
        <v>0</v>
      </c>
      <c r="G43" s="36">
        <f t="shared" si="10"/>
        <v>0</v>
      </c>
      <c r="H43" s="36">
        <f t="shared" si="10"/>
        <v>0</v>
      </c>
      <c r="I43" s="36">
        <f t="shared" si="10"/>
        <v>0</v>
      </c>
      <c r="J43" s="36">
        <f t="shared" si="10"/>
        <v>0</v>
      </c>
      <c r="K43" s="36">
        <f t="shared" si="10"/>
        <v>0</v>
      </c>
      <c r="L43" s="36">
        <f t="shared" si="10"/>
        <v>0</v>
      </c>
      <c r="M43" s="36">
        <f t="shared" si="10"/>
        <v>0</v>
      </c>
      <c r="N43" s="36">
        <f t="shared" si="10"/>
        <v>0</v>
      </c>
      <c r="O43" s="36">
        <f t="shared" si="10"/>
        <v>0</v>
      </c>
      <c r="P43" s="36">
        <f t="shared" si="10"/>
        <v>0</v>
      </c>
      <c r="Q43" s="36">
        <f t="shared" si="10"/>
        <v>0</v>
      </c>
      <c r="R43" s="36">
        <f t="shared" si="10"/>
        <v>0</v>
      </c>
      <c r="S43" s="36">
        <f t="shared" si="10"/>
        <v>0</v>
      </c>
      <c r="T43" s="36">
        <f t="shared" si="10"/>
        <v>0</v>
      </c>
      <c r="U43" s="36">
        <f t="shared" si="10"/>
        <v>0</v>
      </c>
      <c r="V43" s="36">
        <f t="shared" si="10"/>
        <v>0</v>
      </c>
      <c r="W43" s="33">
        <f t="shared" si="11"/>
        <v>0</v>
      </c>
      <c r="X43" s="33">
        <f t="shared" si="12"/>
        <v>0</v>
      </c>
    </row>
    <row r="44" spans="1:24" x14ac:dyDescent="0.15">
      <c r="A44" s="7" t="s">
        <v>37</v>
      </c>
      <c r="B44" s="22"/>
      <c r="C44" s="36">
        <f t="shared" si="10"/>
        <v>0</v>
      </c>
      <c r="D44" s="36">
        <f t="shared" si="10"/>
        <v>0</v>
      </c>
      <c r="E44" s="36">
        <f t="shared" si="10"/>
        <v>0</v>
      </c>
      <c r="F44" s="36">
        <f t="shared" si="10"/>
        <v>0</v>
      </c>
      <c r="G44" s="36">
        <f t="shared" si="10"/>
        <v>0</v>
      </c>
      <c r="H44" s="36">
        <f t="shared" si="10"/>
        <v>0</v>
      </c>
      <c r="I44" s="36">
        <f t="shared" si="10"/>
        <v>0</v>
      </c>
      <c r="J44" s="36">
        <f t="shared" si="10"/>
        <v>0</v>
      </c>
      <c r="K44" s="36">
        <f t="shared" si="10"/>
        <v>0</v>
      </c>
      <c r="L44" s="36">
        <f t="shared" si="10"/>
        <v>0</v>
      </c>
      <c r="M44" s="36">
        <f t="shared" si="10"/>
        <v>0</v>
      </c>
      <c r="N44" s="36">
        <f t="shared" si="10"/>
        <v>0</v>
      </c>
      <c r="O44" s="36">
        <f t="shared" si="10"/>
        <v>0</v>
      </c>
      <c r="P44" s="36">
        <f t="shared" si="10"/>
        <v>0</v>
      </c>
      <c r="Q44" s="36">
        <f t="shared" si="10"/>
        <v>0</v>
      </c>
      <c r="R44" s="36">
        <f t="shared" si="10"/>
        <v>0</v>
      </c>
      <c r="S44" s="36">
        <f t="shared" si="10"/>
        <v>0</v>
      </c>
      <c r="T44" s="36">
        <f t="shared" si="10"/>
        <v>0</v>
      </c>
      <c r="U44" s="36">
        <f t="shared" si="10"/>
        <v>0</v>
      </c>
      <c r="V44" s="36">
        <f t="shared" si="10"/>
        <v>0</v>
      </c>
      <c r="W44" s="33">
        <f t="shared" si="11"/>
        <v>0</v>
      </c>
      <c r="X44" s="33">
        <f t="shared" si="12"/>
        <v>0</v>
      </c>
    </row>
    <row r="45" spans="1:24" x14ac:dyDescent="0.15">
      <c r="A45" s="7" t="s">
        <v>38</v>
      </c>
      <c r="B45" s="22"/>
      <c r="C45" s="36">
        <f t="shared" si="10"/>
        <v>0</v>
      </c>
      <c r="D45" s="36">
        <f t="shared" si="10"/>
        <v>0</v>
      </c>
      <c r="E45" s="36">
        <f t="shared" si="10"/>
        <v>0</v>
      </c>
      <c r="F45" s="36">
        <f t="shared" si="10"/>
        <v>0</v>
      </c>
      <c r="G45" s="36">
        <f t="shared" si="10"/>
        <v>0</v>
      </c>
      <c r="H45" s="36">
        <f t="shared" si="10"/>
        <v>0</v>
      </c>
      <c r="I45" s="36">
        <f t="shared" si="10"/>
        <v>0</v>
      </c>
      <c r="J45" s="36">
        <f t="shared" si="10"/>
        <v>0</v>
      </c>
      <c r="K45" s="36">
        <f t="shared" si="10"/>
        <v>0</v>
      </c>
      <c r="L45" s="36">
        <f t="shared" si="10"/>
        <v>0</v>
      </c>
      <c r="M45" s="36">
        <f t="shared" si="10"/>
        <v>0</v>
      </c>
      <c r="N45" s="36">
        <f t="shared" si="10"/>
        <v>0</v>
      </c>
      <c r="O45" s="36">
        <f t="shared" si="10"/>
        <v>0</v>
      </c>
      <c r="P45" s="36">
        <f t="shared" si="10"/>
        <v>0</v>
      </c>
      <c r="Q45" s="36">
        <f t="shared" si="10"/>
        <v>0</v>
      </c>
      <c r="R45" s="36">
        <f t="shared" si="10"/>
        <v>0</v>
      </c>
      <c r="S45" s="36">
        <f t="shared" si="10"/>
        <v>0</v>
      </c>
      <c r="T45" s="36">
        <f t="shared" si="10"/>
        <v>0</v>
      </c>
      <c r="U45" s="36">
        <f t="shared" si="10"/>
        <v>0</v>
      </c>
      <c r="V45" s="36">
        <f t="shared" si="10"/>
        <v>0</v>
      </c>
      <c r="W45" s="33">
        <f t="shared" si="11"/>
        <v>0</v>
      </c>
      <c r="X45" s="33">
        <f t="shared" si="12"/>
        <v>0</v>
      </c>
    </row>
    <row r="46" spans="1:24" x14ac:dyDescent="0.15">
      <c r="A46" s="7" t="s">
        <v>17</v>
      </c>
      <c r="B46" s="22"/>
      <c r="C46" s="36">
        <f t="shared" si="10"/>
        <v>0</v>
      </c>
      <c r="D46" s="36">
        <f t="shared" si="10"/>
        <v>0</v>
      </c>
      <c r="E46" s="36">
        <f t="shared" si="10"/>
        <v>0</v>
      </c>
      <c r="F46" s="36">
        <f t="shared" si="10"/>
        <v>0</v>
      </c>
      <c r="G46" s="36">
        <f t="shared" si="10"/>
        <v>0</v>
      </c>
      <c r="H46" s="36">
        <f t="shared" si="10"/>
        <v>0</v>
      </c>
      <c r="I46" s="36">
        <f t="shared" si="10"/>
        <v>0</v>
      </c>
      <c r="J46" s="36">
        <f t="shared" si="10"/>
        <v>0</v>
      </c>
      <c r="K46" s="36">
        <f t="shared" si="10"/>
        <v>0</v>
      </c>
      <c r="L46" s="36">
        <f t="shared" ref="D46:V55" si="13">ROUNDDOWN($B46*L$3,0)</f>
        <v>0</v>
      </c>
      <c r="M46" s="36">
        <f t="shared" si="13"/>
        <v>0</v>
      </c>
      <c r="N46" s="36">
        <f t="shared" si="13"/>
        <v>0</v>
      </c>
      <c r="O46" s="36">
        <f t="shared" si="13"/>
        <v>0</v>
      </c>
      <c r="P46" s="36">
        <f t="shared" si="13"/>
        <v>0</v>
      </c>
      <c r="Q46" s="36">
        <f t="shared" si="13"/>
        <v>0</v>
      </c>
      <c r="R46" s="36">
        <f t="shared" si="13"/>
        <v>0</v>
      </c>
      <c r="S46" s="36">
        <f t="shared" si="13"/>
        <v>0</v>
      </c>
      <c r="T46" s="36">
        <f t="shared" si="13"/>
        <v>0</v>
      </c>
      <c r="U46" s="36">
        <f t="shared" si="13"/>
        <v>0</v>
      </c>
      <c r="V46" s="36">
        <f t="shared" si="13"/>
        <v>0</v>
      </c>
      <c r="W46" s="33">
        <f t="shared" si="11"/>
        <v>0</v>
      </c>
      <c r="X46" s="33">
        <f t="shared" si="12"/>
        <v>0</v>
      </c>
    </row>
    <row r="47" spans="1:24" x14ac:dyDescent="0.15">
      <c r="A47" s="7" t="s">
        <v>39</v>
      </c>
      <c r="B47" s="22"/>
      <c r="C47" s="36">
        <f t="shared" si="10"/>
        <v>0</v>
      </c>
      <c r="D47" s="36">
        <f t="shared" si="13"/>
        <v>0</v>
      </c>
      <c r="E47" s="36">
        <f t="shared" si="13"/>
        <v>0</v>
      </c>
      <c r="F47" s="36">
        <f t="shared" si="13"/>
        <v>0</v>
      </c>
      <c r="G47" s="36">
        <f t="shared" si="13"/>
        <v>0</v>
      </c>
      <c r="H47" s="36">
        <f t="shared" si="13"/>
        <v>0</v>
      </c>
      <c r="I47" s="36">
        <f t="shared" si="13"/>
        <v>0</v>
      </c>
      <c r="J47" s="36">
        <f t="shared" si="13"/>
        <v>0</v>
      </c>
      <c r="K47" s="36">
        <f t="shared" si="13"/>
        <v>0</v>
      </c>
      <c r="L47" s="36">
        <f t="shared" si="13"/>
        <v>0</v>
      </c>
      <c r="M47" s="36">
        <f t="shared" si="13"/>
        <v>0</v>
      </c>
      <c r="N47" s="36">
        <f t="shared" si="13"/>
        <v>0</v>
      </c>
      <c r="O47" s="36">
        <f t="shared" si="13"/>
        <v>0</v>
      </c>
      <c r="P47" s="36">
        <f t="shared" si="13"/>
        <v>0</v>
      </c>
      <c r="Q47" s="36">
        <f t="shared" si="13"/>
        <v>0</v>
      </c>
      <c r="R47" s="36">
        <f t="shared" si="13"/>
        <v>0</v>
      </c>
      <c r="S47" s="36">
        <f t="shared" si="13"/>
        <v>0</v>
      </c>
      <c r="T47" s="36">
        <f t="shared" si="13"/>
        <v>0</v>
      </c>
      <c r="U47" s="36">
        <f t="shared" si="13"/>
        <v>0</v>
      </c>
      <c r="V47" s="36">
        <f t="shared" si="13"/>
        <v>0</v>
      </c>
      <c r="W47" s="33">
        <f t="shared" si="11"/>
        <v>0</v>
      </c>
      <c r="X47" s="33">
        <f t="shared" si="12"/>
        <v>0</v>
      </c>
    </row>
    <row r="48" spans="1:24" x14ac:dyDescent="0.15">
      <c r="A48" s="7" t="s">
        <v>40</v>
      </c>
      <c r="B48" s="22">
        <v>-405739</v>
      </c>
      <c r="C48" s="36">
        <f>ROUNDDOWN($B48*C$3,0)</f>
        <v>-37545</v>
      </c>
      <c r="D48" s="36">
        <f t="shared" si="13"/>
        <v>-15757</v>
      </c>
      <c r="E48" s="36">
        <f t="shared" si="13"/>
        <v>-11898</v>
      </c>
      <c r="F48" s="36">
        <f t="shared" si="13"/>
        <v>-13114</v>
      </c>
      <c r="G48" s="36">
        <f t="shared" si="13"/>
        <v>-13079</v>
      </c>
      <c r="H48" s="36">
        <f t="shared" si="13"/>
        <v>-8857</v>
      </c>
      <c r="I48" s="36">
        <f t="shared" si="13"/>
        <v>-16970</v>
      </c>
      <c r="J48" s="36">
        <f t="shared" si="13"/>
        <v>-27588</v>
      </c>
      <c r="K48" s="36">
        <f t="shared" si="13"/>
        <v>-21332</v>
      </c>
      <c r="L48" s="36">
        <f t="shared" si="13"/>
        <v>-36226</v>
      </c>
      <c r="M48" s="36">
        <f t="shared" si="13"/>
        <v>-16593</v>
      </c>
      <c r="N48" s="36">
        <f t="shared" si="13"/>
        <v>-12637</v>
      </c>
      <c r="O48" s="36">
        <f t="shared" si="13"/>
        <v>-12462</v>
      </c>
      <c r="P48" s="36">
        <f t="shared" si="13"/>
        <v>-12737</v>
      </c>
      <c r="Q48" s="36">
        <f t="shared" si="13"/>
        <v>-18060</v>
      </c>
      <c r="R48" s="36">
        <f t="shared" si="13"/>
        <v>-21004</v>
      </c>
      <c r="S48" s="36">
        <f t="shared" si="13"/>
        <v>-16251</v>
      </c>
      <c r="T48" s="36">
        <f t="shared" si="13"/>
        <v>-14099</v>
      </c>
      <c r="U48" s="36">
        <f t="shared" si="13"/>
        <v>-11129</v>
      </c>
      <c r="V48" s="36">
        <f>ROUNDDOWN($B48*V$3,0)-9</f>
        <v>-68401</v>
      </c>
      <c r="W48" s="33">
        <f t="shared" si="11"/>
        <v>-405739</v>
      </c>
      <c r="X48" s="33">
        <f t="shared" si="12"/>
        <v>0</v>
      </c>
    </row>
    <row r="49" spans="1:24" x14ac:dyDescent="0.15">
      <c r="A49" s="7" t="s">
        <v>41</v>
      </c>
      <c r="B49" s="22">
        <v>734716</v>
      </c>
      <c r="C49" s="36">
        <f>ROUNDDOWN($B49*C$3,0)</f>
        <v>67987</v>
      </c>
      <c r="D49" s="36">
        <f t="shared" si="13"/>
        <v>28533</v>
      </c>
      <c r="E49" s="36">
        <f t="shared" si="13"/>
        <v>21545</v>
      </c>
      <c r="F49" s="36">
        <f t="shared" si="13"/>
        <v>23747</v>
      </c>
      <c r="G49" s="36">
        <f t="shared" si="13"/>
        <v>23684</v>
      </c>
      <c r="H49" s="36">
        <f t="shared" si="13"/>
        <v>16039</v>
      </c>
      <c r="I49" s="36">
        <f t="shared" si="13"/>
        <v>30730</v>
      </c>
      <c r="J49" s="36">
        <f t="shared" si="13"/>
        <v>49956</v>
      </c>
      <c r="K49" s="36">
        <f t="shared" si="13"/>
        <v>38628</v>
      </c>
      <c r="L49" s="36">
        <f t="shared" si="13"/>
        <v>65599</v>
      </c>
      <c r="M49" s="36">
        <f t="shared" si="13"/>
        <v>30047</v>
      </c>
      <c r="N49" s="36">
        <f t="shared" si="13"/>
        <v>22884</v>
      </c>
      <c r="O49" s="36">
        <f t="shared" si="13"/>
        <v>22567</v>
      </c>
      <c r="P49" s="36">
        <f t="shared" si="13"/>
        <v>23064</v>
      </c>
      <c r="Q49" s="36">
        <f t="shared" si="13"/>
        <v>32704</v>
      </c>
      <c r="R49" s="36">
        <f t="shared" si="13"/>
        <v>38035</v>
      </c>
      <c r="S49" s="36">
        <f t="shared" si="13"/>
        <v>29427</v>
      </c>
      <c r="T49" s="36">
        <f t="shared" si="13"/>
        <v>25531</v>
      </c>
      <c r="U49" s="36">
        <f t="shared" si="13"/>
        <v>20153</v>
      </c>
      <c r="V49" s="36">
        <f>ROUNDDOWN($B49*V$3,0)+10</f>
        <v>123856</v>
      </c>
      <c r="W49" s="33">
        <f t="shared" si="11"/>
        <v>734716</v>
      </c>
      <c r="X49" s="33">
        <f t="shared" si="12"/>
        <v>0</v>
      </c>
    </row>
    <row r="50" spans="1:24" x14ac:dyDescent="0.15">
      <c r="A50" s="7" t="s">
        <v>42</v>
      </c>
      <c r="B50" s="22"/>
      <c r="C50" s="36">
        <f t="shared" si="10"/>
        <v>0</v>
      </c>
      <c r="D50" s="36">
        <f t="shared" si="13"/>
        <v>0</v>
      </c>
      <c r="E50" s="36">
        <f t="shared" si="13"/>
        <v>0</v>
      </c>
      <c r="F50" s="36">
        <f t="shared" si="13"/>
        <v>0</v>
      </c>
      <c r="G50" s="36">
        <f t="shared" si="13"/>
        <v>0</v>
      </c>
      <c r="H50" s="36">
        <f t="shared" si="13"/>
        <v>0</v>
      </c>
      <c r="I50" s="36">
        <f t="shared" si="13"/>
        <v>0</v>
      </c>
      <c r="J50" s="36">
        <f t="shared" si="13"/>
        <v>0</v>
      </c>
      <c r="K50" s="36">
        <f t="shared" si="13"/>
        <v>0</v>
      </c>
      <c r="L50" s="36">
        <f t="shared" si="13"/>
        <v>0</v>
      </c>
      <c r="M50" s="36">
        <f t="shared" si="13"/>
        <v>0</v>
      </c>
      <c r="N50" s="36">
        <f t="shared" si="13"/>
        <v>0</v>
      </c>
      <c r="O50" s="36">
        <f t="shared" si="13"/>
        <v>0</v>
      </c>
      <c r="P50" s="36">
        <f t="shared" si="13"/>
        <v>0</v>
      </c>
      <c r="Q50" s="36">
        <f t="shared" si="13"/>
        <v>0</v>
      </c>
      <c r="R50" s="36">
        <f t="shared" si="13"/>
        <v>0</v>
      </c>
      <c r="S50" s="36">
        <f t="shared" si="13"/>
        <v>0</v>
      </c>
      <c r="T50" s="36">
        <f t="shared" si="13"/>
        <v>0</v>
      </c>
      <c r="U50" s="36">
        <f t="shared" si="13"/>
        <v>0</v>
      </c>
      <c r="V50" s="36">
        <f t="shared" si="13"/>
        <v>0</v>
      </c>
      <c r="W50" s="33">
        <f t="shared" si="11"/>
        <v>0</v>
      </c>
      <c r="X50" s="33">
        <f t="shared" si="12"/>
        <v>0</v>
      </c>
    </row>
    <row r="51" spans="1:24" x14ac:dyDescent="0.15">
      <c r="A51" s="25" t="s">
        <v>43</v>
      </c>
      <c r="B51" s="22">
        <v>328977</v>
      </c>
      <c r="C51" s="36">
        <f>ROUNDDOWN($B51*C$3,0)</f>
        <v>30442</v>
      </c>
      <c r="D51" s="36">
        <f t="shared" si="13"/>
        <v>12776</v>
      </c>
      <c r="E51" s="36">
        <f t="shared" si="13"/>
        <v>9647</v>
      </c>
      <c r="F51" s="36">
        <f t="shared" si="13"/>
        <v>10633</v>
      </c>
      <c r="G51" s="36">
        <f t="shared" si="13"/>
        <v>10604</v>
      </c>
      <c r="H51" s="36">
        <f t="shared" si="13"/>
        <v>7182</v>
      </c>
      <c r="I51" s="36">
        <f t="shared" si="13"/>
        <v>13759</v>
      </c>
      <c r="J51" s="36">
        <f t="shared" si="13"/>
        <v>22368</v>
      </c>
      <c r="K51" s="36">
        <f t="shared" si="13"/>
        <v>17296</v>
      </c>
      <c r="L51" s="36">
        <f t="shared" si="13"/>
        <v>29373</v>
      </c>
      <c r="M51" s="36">
        <f t="shared" si="13"/>
        <v>13453</v>
      </c>
      <c r="N51" s="36">
        <f t="shared" si="13"/>
        <v>10246</v>
      </c>
      <c r="O51" s="36">
        <f t="shared" si="13"/>
        <v>10104</v>
      </c>
      <c r="P51" s="36">
        <f t="shared" si="13"/>
        <v>10327</v>
      </c>
      <c r="Q51" s="36">
        <f t="shared" si="13"/>
        <v>14643</v>
      </c>
      <c r="R51" s="36">
        <f t="shared" si="13"/>
        <v>17030</v>
      </c>
      <c r="S51" s="36">
        <f t="shared" si="13"/>
        <v>13176</v>
      </c>
      <c r="T51" s="36">
        <f t="shared" si="13"/>
        <v>11432</v>
      </c>
      <c r="U51" s="36">
        <f t="shared" si="13"/>
        <v>9023</v>
      </c>
      <c r="V51" s="36">
        <f>ROUNDDOWN($B51*V$3,0)+10</f>
        <v>55463</v>
      </c>
      <c r="W51" s="33">
        <f t="shared" si="11"/>
        <v>328977</v>
      </c>
      <c r="X51" s="33">
        <f t="shared" si="12"/>
        <v>0</v>
      </c>
    </row>
    <row r="52" spans="1:24" x14ac:dyDescent="0.15">
      <c r="A52" s="26" t="s">
        <v>170</v>
      </c>
      <c r="B52" s="22"/>
      <c r="C52" s="36">
        <f t="shared" si="10"/>
        <v>0</v>
      </c>
      <c r="D52" s="36">
        <f t="shared" si="13"/>
        <v>0</v>
      </c>
      <c r="E52" s="36">
        <f t="shared" si="13"/>
        <v>0</v>
      </c>
      <c r="F52" s="36">
        <f t="shared" si="13"/>
        <v>0</v>
      </c>
      <c r="G52" s="36">
        <f t="shared" si="13"/>
        <v>0</v>
      </c>
      <c r="H52" s="36">
        <f t="shared" si="13"/>
        <v>0</v>
      </c>
      <c r="I52" s="36">
        <f t="shared" si="13"/>
        <v>0</v>
      </c>
      <c r="J52" s="36">
        <f t="shared" si="13"/>
        <v>0</v>
      </c>
      <c r="K52" s="36">
        <f t="shared" si="13"/>
        <v>0</v>
      </c>
      <c r="L52" s="36">
        <f t="shared" si="13"/>
        <v>0</v>
      </c>
      <c r="M52" s="36">
        <f t="shared" si="13"/>
        <v>0</v>
      </c>
      <c r="N52" s="36">
        <f t="shared" si="13"/>
        <v>0</v>
      </c>
      <c r="O52" s="36">
        <f t="shared" si="13"/>
        <v>0</v>
      </c>
      <c r="P52" s="36">
        <f t="shared" si="13"/>
        <v>0</v>
      </c>
      <c r="Q52" s="36">
        <f t="shared" si="13"/>
        <v>0</v>
      </c>
      <c r="R52" s="36">
        <f t="shared" si="13"/>
        <v>0</v>
      </c>
      <c r="S52" s="36">
        <f t="shared" si="13"/>
        <v>0</v>
      </c>
      <c r="T52" s="36">
        <f t="shared" si="13"/>
        <v>0</v>
      </c>
      <c r="U52" s="36">
        <f t="shared" si="13"/>
        <v>0</v>
      </c>
      <c r="V52" s="36">
        <f t="shared" si="13"/>
        <v>0</v>
      </c>
      <c r="W52" s="33">
        <f t="shared" ref="W52:W55" si="14">SUM(C52:V52)</f>
        <v>0</v>
      </c>
      <c r="X52" s="33">
        <f t="shared" si="12"/>
        <v>0</v>
      </c>
    </row>
    <row r="53" spans="1:24" x14ac:dyDescent="0.15">
      <c r="A53" s="26" t="s">
        <v>171</v>
      </c>
      <c r="B53" s="22"/>
      <c r="C53" s="36">
        <f t="shared" si="10"/>
        <v>0</v>
      </c>
      <c r="D53" s="36">
        <f t="shared" si="13"/>
        <v>0</v>
      </c>
      <c r="E53" s="36">
        <f t="shared" si="13"/>
        <v>0</v>
      </c>
      <c r="F53" s="36">
        <f t="shared" si="13"/>
        <v>0</v>
      </c>
      <c r="G53" s="36">
        <f t="shared" si="13"/>
        <v>0</v>
      </c>
      <c r="H53" s="36">
        <f t="shared" si="13"/>
        <v>0</v>
      </c>
      <c r="I53" s="36">
        <f t="shared" si="13"/>
        <v>0</v>
      </c>
      <c r="J53" s="36">
        <f t="shared" si="13"/>
        <v>0</v>
      </c>
      <c r="K53" s="36">
        <f t="shared" si="13"/>
        <v>0</v>
      </c>
      <c r="L53" s="36">
        <f t="shared" si="13"/>
        <v>0</v>
      </c>
      <c r="M53" s="36">
        <f t="shared" si="13"/>
        <v>0</v>
      </c>
      <c r="N53" s="36">
        <f t="shared" si="13"/>
        <v>0</v>
      </c>
      <c r="O53" s="36">
        <f t="shared" si="13"/>
        <v>0</v>
      </c>
      <c r="P53" s="36">
        <f t="shared" si="13"/>
        <v>0</v>
      </c>
      <c r="Q53" s="36">
        <f t="shared" si="13"/>
        <v>0</v>
      </c>
      <c r="R53" s="36">
        <f t="shared" si="13"/>
        <v>0</v>
      </c>
      <c r="S53" s="36">
        <f t="shared" si="13"/>
        <v>0</v>
      </c>
      <c r="T53" s="36">
        <f t="shared" si="13"/>
        <v>0</v>
      </c>
      <c r="U53" s="36">
        <f t="shared" si="13"/>
        <v>0</v>
      </c>
      <c r="V53" s="36">
        <f t="shared" si="13"/>
        <v>0</v>
      </c>
      <c r="W53" s="33">
        <f t="shared" si="14"/>
        <v>0</v>
      </c>
      <c r="X53" s="33">
        <f t="shared" si="12"/>
        <v>0</v>
      </c>
    </row>
    <row r="54" spans="1:24" x14ac:dyDescent="0.15">
      <c r="A54" s="26" t="s">
        <v>172</v>
      </c>
      <c r="B54" s="22"/>
      <c r="C54" s="36">
        <f t="shared" si="10"/>
        <v>0</v>
      </c>
      <c r="D54" s="36">
        <f t="shared" si="13"/>
        <v>0</v>
      </c>
      <c r="E54" s="36">
        <f t="shared" si="13"/>
        <v>0</v>
      </c>
      <c r="F54" s="36">
        <f t="shared" si="13"/>
        <v>0</v>
      </c>
      <c r="G54" s="36">
        <f t="shared" si="13"/>
        <v>0</v>
      </c>
      <c r="H54" s="36">
        <f t="shared" si="13"/>
        <v>0</v>
      </c>
      <c r="I54" s="36">
        <f t="shared" si="13"/>
        <v>0</v>
      </c>
      <c r="J54" s="36">
        <f t="shared" si="13"/>
        <v>0</v>
      </c>
      <c r="K54" s="36">
        <f t="shared" si="13"/>
        <v>0</v>
      </c>
      <c r="L54" s="36">
        <f t="shared" si="13"/>
        <v>0</v>
      </c>
      <c r="M54" s="36">
        <f t="shared" si="13"/>
        <v>0</v>
      </c>
      <c r="N54" s="36">
        <f t="shared" si="13"/>
        <v>0</v>
      </c>
      <c r="O54" s="36">
        <f t="shared" si="13"/>
        <v>0</v>
      </c>
      <c r="P54" s="36">
        <f t="shared" si="13"/>
        <v>0</v>
      </c>
      <c r="Q54" s="36">
        <f t="shared" si="13"/>
        <v>0</v>
      </c>
      <c r="R54" s="36">
        <f t="shared" si="13"/>
        <v>0</v>
      </c>
      <c r="S54" s="36">
        <f t="shared" si="13"/>
        <v>0</v>
      </c>
      <c r="T54" s="36">
        <f t="shared" si="13"/>
        <v>0</v>
      </c>
      <c r="U54" s="36">
        <f t="shared" si="13"/>
        <v>0</v>
      </c>
      <c r="V54" s="36">
        <f t="shared" si="13"/>
        <v>0</v>
      </c>
      <c r="W54" s="33">
        <f t="shared" si="14"/>
        <v>0</v>
      </c>
      <c r="X54" s="33">
        <f t="shared" si="12"/>
        <v>0</v>
      </c>
    </row>
    <row r="55" spans="1:24" ht="12.75" thickBot="1" x14ac:dyDescent="0.2">
      <c r="A55" s="27" t="s">
        <v>173</v>
      </c>
      <c r="B55" s="23">
        <v>328977</v>
      </c>
      <c r="C55" s="36">
        <f>ROUNDDOWN($B55*C$3,0)</f>
        <v>30442</v>
      </c>
      <c r="D55" s="36">
        <f t="shared" si="13"/>
        <v>12776</v>
      </c>
      <c r="E55" s="36">
        <f t="shared" si="13"/>
        <v>9647</v>
      </c>
      <c r="F55" s="36">
        <f t="shared" si="13"/>
        <v>10633</v>
      </c>
      <c r="G55" s="36">
        <f t="shared" si="13"/>
        <v>10604</v>
      </c>
      <c r="H55" s="36">
        <f t="shared" si="13"/>
        <v>7182</v>
      </c>
      <c r="I55" s="36">
        <f t="shared" si="13"/>
        <v>13759</v>
      </c>
      <c r="J55" s="36">
        <f t="shared" si="13"/>
        <v>22368</v>
      </c>
      <c r="K55" s="36">
        <f t="shared" si="13"/>
        <v>17296</v>
      </c>
      <c r="L55" s="36">
        <f t="shared" si="13"/>
        <v>29373</v>
      </c>
      <c r="M55" s="36">
        <f t="shared" si="13"/>
        <v>13453</v>
      </c>
      <c r="N55" s="36">
        <f t="shared" si="13"/>
        <v>10246</v>
      </c>
      <c r="O55" s="36">
        <f t="shared" si="13"/>
        <v>10104</v>
      </c>
      <c r="P55" s="36">
        <f t="shared" si="13"/>
        <v>10327</v>
      </c>
      <c r="Q55" s="36">
        <f t="shared" si="13"/>
        <v>14643</v>
      </c>
      <c r="R55" s="36">
        <f t="shared" si="13"/>
        <v>17030</v>
      </c>
      <c r="S55" s="36">
        <f t="shared" si="13"/>
        <v>13176</v>
      </c>
      <c r="T55" s="36">
        <f t="shared" si="13"/>
        <v>11432</v>
      </c>
      <c r="U55" s="36">
        <f t="shared" si="13"/>
        <v>9023</v>
      </c>
      <c r="V55" s="36">
        <f>ROUNDDOWN($B55*V$3,0)+10</f>
        <v>55463</v>
      </c>
      <c r="W55" s="33">
        <f t="shared" si="14"/>
        <v>328977</v>
      </c>
      <c r="X55" s="33">
        <f t="shared" si="12"/>
        <v>0</v>
      </c>
    </row>
    <row r="57" spans="1:24" ht="13.5" customHeight="1" x14ac:dyDescent="0.15">
      <c r="A57" s="41" t="s">
        <v>169</v>
      </c>
      <c r="B57" s="41"/>
      <c r="C57" s="37">
        <f>C51-'貸借対照表（BS）'!C52</f>
        <v>0</v>
      </c>
      <c r="D57" s="37">
        <f>D51-'貸借対照表（BS）'!D52</f>
        <v>0</v>
      </c>
      <c r="E57" s="37">
        <f>E51-'貸借対照表（BS）'!E52</f>
        <v>0</v>
      </c>
      <c r="F57" s="37">
        <f>F51-'貸借対照表（BS）'!F52</f>
        <v>0</v>
      </c>
      <c r="G57" s="37">
        <f>G51-'貸借対照表（BS）'!G52</f>
        <v>0</v>
      </c>
      <c r="H57" s="37">
        <f>H51-'貸借対照表（BS）'!H52</f>
        <v>0</v>
      </c>
      <c r="I57" s="37">
        <f>I51-'貸借対照表（BS）'!I52</f>
        <v>0</v>
      </c>
      <c r="J57" s="37">
        <f>J51-'貸借対照表（BS）'!J52</f>
        <v>0</v>
      </c>
      <c r="K57" s="37">
        <f>K51-'貸借対照表（BS）'!K52</f>
        <v>0</v>
      </c>
      <c r="L57" s="37">
        <f>L51-'貸借対照表（BS）'!L52</f>
        <v>0</v>
      </c>
      <c r="M57" s="37">
        <f>M51-'貸借対照表（BS）'!M52</f>
        <v>0</v>
      </c>
      <c r="N57" s="37">
        <f>N51-'貸借対照表（BS）'!N52</f>
        <v>0</v>
      </c>
      <c r="O57" s="37">
        <f>O51-'貸借対照表（BS）'!O52</f>
        <v>0</v>
      </c>
      <c r="P57" s="37">
        <f>P51-'貸借対照表（BS）'!P52</f>
        <v>0</v>
      </c>
      <c r="Q57" s="37">
        <f>Q51-'貸借対照表（BS）'!Q52</f>
        <v>0</v>
      </c>
      <c r="R57" s="37">
        <f>R51-'貸借対照表（BS）'!R52</f>
        <v>0</v>
      </c>
      <c r="S57" s="37">
        <f>S51-'貸借対照表（BS）'!S52</f>
        <v>0</v>
      </c>
      <c r="T57" s="37">
        <f>T51-'貸借対照表（BS）'!T52</f>
        <v>0</v>
      </c>
      <c r="U57" s="37">
        <f>U51-'貸借対照表（BS）'!U52</f>
        <v>0</v>
      </c>
      <c r="V57" s="37">
        <f>V51-'貸借対照表（BS）'!V52</f>
        <v>0</v>
      </c>
      <c r="W57" s="37">
        <f>W51-'貸借対照表（BS）'!W52</f>
        <v>0</v>
      </c>
      <c r="X57" s="37">
        <f>X51-'貸借対照表（BS）'!X512</f>
        <v>0</v>
      </c>
    </row>
  </sheetData>
  <mergeCells count="3">
    <mergeCell ref="W2:W3"/>
    <mergeCell ref="X2:X3"/>
    <mergeCell ref="A57:B57"/>
  </mergeCells>
  <phoneticPr fontI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按分率</vt:lpstr>
      <vt:lpstr>貸借対照表（BS）</vt:lpstr>
      <vt:lpstr>行政コスト計算書（PL）</vt:lpstr>
      <vt:lpstr>純資産変動計算書（NW）</vt:lpstr>
      <vt:lpstr>資金収支計算書（CF）</vt:lpstr>
      <vt:lpstr>'資金収支計算書（CF）'!Print_Area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後志教育研修センター</cp:lastModifiedBy>
  <cp:lastPrinted>2024-01-26T06:54:18Z</cp:lastPrinted>
  <dcterms:created xsi:type="dcterms:W3CDTF">2016-12-12T23:36:52Z</dcterms:created>
  <dcterms:modified xsi:type="dcterms:W3CDTF">2024-02-09T01:36:14Z</dcterms:modified>
</cp:coreProperties>
</file>