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dcc22129124f847/デスクトップ/公会計/成果品/後志教育センター/"/>
    </mc:Choice>
  </mc:AlternateContent>
  <xr:revisionPtr revIDLastSave="8" documentId="8_{1C5AACF3-BE97-4F5A-AE93-2483260E2987}" xr6:coauthVersionLast="47" xr6:coauthVersionMax="47" xr10:uidLastSave="{2F282BED-8E2E-46D2-A2FD-A2180AF58ED2}"/>
  <bookViews>
    <workbookView xWindow="22932" yWindow="-24" windowWidth="23256" windowHeight="12456" tabRatio="908" activeTab="1" xr2:uid="{00000000-000D-0000-FFFF-FFFF00000000}"/>
  </bookViews>
  <sheets>
    <sheet name="按分率" sheetId="33" r:id="rId1"/>
    <sheet name="貸借対照表（BS）" sheetId="11" r:id="rId2"/>
    <sheet name="行政コスト計算書（PL）" sheetId="12" r:id="rId3"/>
    <sheet name="純資産変動計算書（NW）" sheetId="8" r:id="rId4"/>
    <sheet name="資金収支計算書（CF）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1" l="1"/>
  <c r="X52" i="11" s="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D52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E2" i="10"/>
  <c r="F2" i="10"/>
  <c r="G2" i="10"/>
  <c r="H2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E2" i="8"/>
  <c r="F2" i="8"/>
  <c r="G2" i="8"/>
  <c r="H2" i="8"/>
  <c r="I2" i="8"/>
  <c r="J2" i="8"/>
  <c r="K2" i="8"/>
  <c r="L2" i="8"/>
  <c r="M2" i="8"/>
  <c r="N2" i="8"/>
  <c r="O2" i="8"/>
  <c r="P2" i="8"/>
  <c r="Q2" i="8"/>
  <c r="R2" i="8"/>
  <c r="S2" i="8"/>
  <c r="T2" i="8"/>
  <c r="U2" i="8"/>
  <c r="V2" i="8"/>
  <c r="W2" i="8"/>
  <c r="R2" i="12"/>
  <c r="S2" i="12"/>
  <c r="T2" i="12"/>
  <c r="U2" i="12"/>
  <c r="V2" i="12"/>
  <c r="W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E2" i="11"/>
  <c r="F2" i="11"/>
  <c r="G2" i="11"/>
  <c r="H2" i="11"/>
  <c r="W2" i="10" l="1"/>
  <c r="D2" i="10"/>
  <c r="D2" i="8"/>
  <c r="D2" i="12"/>
  <c r="D2" i="11"/>
  <c r="V4" i="33" l="1"/>
  <c r="L5" i="33" l="1"/>
  <c r="N3" i="11" s="1"/>
  <c r="B5" i="33"/>
  <c r="N5" i="33"/>
  <c r="P3" i="11" s="1"/>
  <c r="O5" i="33"/>
  <c r="Q3" i="11" s="1"/>
  <c r="C5" i="33"/>
  <c r="E3" i="11" s="1"/>
  <c r="D5" i="33"/>
  <c r="F3" i="11" s="1"/>
  <c r="P5" i="33"/>
  <c r="R3" i="11" s="1"/>
  <c r="F5" i="33"/>
  <c r="H3" i="11" s="1"/>
  <c r="R5" i="33"/>
  <c r="T3" i="11" s="1"/>
  <c r="S5" i="33"/>
  <c r="U3" i="11" s="1"/>
  <c r="G5" i="33"/>
  <c r="I3" i="11" s="1"/>
  <c r="M5" i="33"/>
  <c r="O3" i="11" s="1"/>
  <c r="Q5" i="33"/>
  <c r="S3" i="11" s="1"/>
  <c r="T5" i="33"/>
  <c r="V3" i="11" s="1"/>
  <c r="J5" i="33"/>
  <c r="L3" i="11" s="1"/>
  <c r="E5" i="33"/>
  <c r="G3" i="11" s="1"/>
  <c r="H5" i="33"/>
  <c r="J3" i="11" s="1"/>
  <c r="I5" i="33"/>
  <c r="K3" i="11" s="1"/>
  <c r="K5" i="33"/>
  <c r="M3" i="11" s="1"/>
  <c r="U5" i="33"/>
  <c r="W3" i="11" s="1"/>
  <c r="O83" i="11" l="1"/>
  <c r="O57" i="11"/>
  <c r="O3" i="12"/>
  <c r="O12" i="11"/>
  <c r="O10" i="11"/>
  <c r="O17" i="11"/>
  <c r="O8" i="11"/>
  <c r="O13" i="11"/>
  <c r="O28" i="11"/>
  <c r="O39" i="11"/>
  <c r="O26" i="11"/>
  <c r="O36" i="11"/>
  <c r="O21" i="11"/>
  <c r="O49" i="11"/>
  <c r="O18" i="11"/>
  <c r="O29" i="11"/>
  <c r="O40" i="11"/>
  <c r="O58" i="11"/>
  <c r="O9" i="11"/>
  <c r="O47" i="11"/>
  <c r="O68" i="11"/>
  <c r="O70" i="11"/>
  <c r="O22" i="11"/>
  <c r="O55" i="11"/>
  <c r="O62" i="11"/>
  <c r="O77" i="11"/>
  <c r="O79" i="11"/>
  <c r="O15" i="11"/>
  <c r="O43" i="11"/>
  <c r="O75" i="11"/>
  <c r="O66" i="11"/>
  <c r="O69" i="11"/>
  <c r="O27" i="11"/>
  <c r="O35" i="11"/>
  <c r="O42" i="11"/>
  <c r="O73" i="11"/>
  <c r="O19" i="11"/>
  <c r="O33" i="11"/>
  <c r="O41" i="11"/>
  <c r="O78" i="11"/>
  <c r="O32" i="11"/>
  <c r="O60" i="11"/>
  <c r="O67" i="11"/>
  <c r="O76" i="11"/>
  <c r="O61" i="11"/>
  <c r="O74" i="11"/>
  <c r="O45" i="11"/>
  <c r="O31" i="11"/>
  <c r="O14" i="11"/>
  <c r="O24" i="11"/>
  <c r="O38" i="11"/>
  <c r="O54" i="11"/>
  <c r="O11" i="11"/>
  <c r="O48" i="11"/>
  <c r="O82" i="11"/>
  <c r="O84" i="11"/>
  <c r="O44" i="11"/>
  <c r="O16" i="11"/>
  <c r="O25" i="11"/>
  <c r="O46" i="11"/>
  <c r="O30" i="11"/>
  <c r="O72" i="11"/>
  <c r="O20" i="11"/>
  <c r="O59" i="11"/>
  <c r="I83" i="11"/>
  <c r="I13" i="11"/>
  <c r="I8" i="11"/>
  <c r="I11" i="11"/>
  <c r="I18" i="11"/>
  <c r="I3" i="12"/>
  <c r="I14" i="11"/>
  <c r="I16" i="11"/>
  <c r="I12" i="11"/>
  <c r="I29" i="11"/>
  <c r="I40" i="11"/>
  <c r="I58" i="11"/>
  <c r="I9" i="11"/>
  <c r="I19" i="11"/>
  <c r="I27" i="11"/>
  <c r="I38" i="11"/>
  <c r="I22" i="11"/>
  <c r="I25" i="11"/>
  <c r="I35" i="11"/>
  <c r="I34" i="11" s="1"/>
  <c r="I15" i="11"/>
  <c r="I30" i="11"/>
  <c r="I41" i="11"/>
  <c r="I54" i="11"/>
  <c r="I59" i="11"/>
  <c r="I20" i="11"/>
  <c r="I48" i="11"/>
  <c r="I69" i="11"/>
  <c r="I72" i="11"/>
  <c r="I21" i="11"/>
  <c r="I49" i="11"/>
  <c r="I78" i="11"/>
  <c r="I82" i="11"/>
  <c r="I85" i="11" s="1"/>
  <c r="I84" i="11"/>
  <c r="I10" i="11"/>
  <c r="I67" i="11"/>
  <c r="I76" i="11"/>
  <c r="I60" i="11"/>
  <c r="I17" i="11"/>
  <c r="I33" i="11"/>
  <c r="I70" i="11"/>
  <c r="I26" i="11"/>
  <c r="I32" i="11"/>
  <c r="I47" i="11"/>
  <c r="I74" i="11"/>
  <c r="I31" i="11"/>
  <c r="I39" i="11"/>
  <c r="I68" i="11"/>
  <c r="I24" i="11"/>
  <c r="I57" i="11"/>
  <c r="I56" i="11" s="1"/>
  <c r="I62" i="11"/>
  <c r="I77" i="11"/>
  <c r="I79" i="11"/>
  <c r="I45" i="11"/>
  <c r="I43" i="11"/>
  <c r="I66" i="11"/>
  <c r="I65" i="11" s="1"/>
  <c r="I73" i="11"/>
  <c r="I42" i="11"/>
  <c r="I46" i="11"/>
  <c r="I55" i="11"/>
  <c r="I75" i="11"/>
  <c r="I28" i="11"/>
  <c r="I44" i="11"/>
  <c r="I36" i="11"/>
  <c r="I61" i="11"/>
  <c r="U57" i="11"/>
  <c r="U56" i="11" s="1"/>
  <c r="U83" i="11"/>
  <c r="U11" i="11"/>
  <c r="U18" i="11"/>
  <c r="U9" i="11"/>
  <c r="U14" i="11"/>
  <c r="U16" i="11"/>
  <c r="U12" i="11"/>
  <c r="U15" i="11"/>
  <c r="U27" i="11"/>
  <c r="U38" i="11"/>
  <c r="U10" i="11"/>
  <c r="U22" i="11"/>
  <c r="U25" i="11"/>
  <c r="U35" i="11"/>
  <c r="U34" i="11" s="1"/>
  <c r="U3" i="12"/>
  <c r="U20" i="11"/>
  <c r="U48" i="11"/>
  <c r="U28" i="11"/>
  <c r="U39" i="11"/>
  <c r="U46" i="11"/>
  <c r="U67" i="11"/>
  <c r="U69" i="11"/>
  <c r="U70" i="11"/>
  <c r="U76" i="11"/>
  <c r="U78" i="11"/>
  <c r="U24" i="11"/>
  <c r="U30" i="11"/>
  <c r="U45" i="11"/>
  <c r="U74" i="11"/>
  <c r="U44" i="11"/>
  <c r="U55" i="11"/>
  <c r="U68" i="11"/>
  <c r="U29" i="11"/>
  <c r="U36" i="11"/>
  <c r="U54" i="11"/>
  <c r="U72" i="11"/>
  <c r="U13" i="11"/>
  <c r="U17" i="11"/>
  <c r="U42" i="11"/>
  <c r="U43" i="11"/>
  <c r="U75" i="11"/>
  <c r="U8" i="11"/>
  <c r="U33" i="11"/>
  <c r="U59" i="11"/>
  <c r="U49" i="11"/>
  <c r="U26" i="11"/>
  <c r="U47" i="11"/>
  <c r="U31" i="11"/>
  <c r="U40" i="11"/>
  <c r="U61" i="11"/>
  <c r="U21" i="11"/>
  <c r="U77" i="11"/>
  <c r="U66" i="11"/>
  <c r="U41" i="11"/>
  <c r="U58" i="11"/>
  <c r="U73" i="11"/>
  <c r="U19" i="11"/>
  <c r="U82" i="11"/>
  <c r="U84" i="11"/>
  <c r="U60" i="11"/>
  <c r="U32" i="11"/>
  <c r="U79" i="11"/>
  <c r="U62" i="11"/>
  <c r="T10" i="11"/>
  <c r="T57" i="11"/>
  <c r="T83" i="11"/>
  <c r="T32" i="11"/>
  <c r="T43" i="11"/>
  <c r="T62" i="11"/>
  <c r="T3" i="12"/>
  <c r="T15" i="11"/>
  <c r="T78" i="11"/>
  <c r="T24" i="11"/>
  <c r="T69" i="11"/>
  <c r="T84" i="11"/>
  <c r="T11" i="11"/>
  <c r="T33" i="11"/>
  <c r="T30" i="11"/>
  <c r="T29" i="11"/>
  <c r="T82" i="11"/>
  <c r="T85" i="11" s="1"/>
  <c r="T39" i="11"/>
  <c r="T76" i="11"/>
  <c r="T73" i="11"/>
  <c r="T60" i="11"/>
  <c r="T54" i="11"/>
  <c r="T31" i="11"/>
  <c r="T74" i="11"/>
  <c r="T25" i="11"/>
  <c r="T21" i="11"/>
  <c r="T61" i="11"/>
  <c r="T48" i="11"/>
  <c r="T26" i="11"/>
  <c r="T13" i="11"/>
  <c r="T18" i="11"/>
  <c r="T20" i="11"/>
  <c r="T44" i="11"/>
  <c r="T49" i="11"/>
  <c r="T28" i="11"/>
  <c r="T79" i="11"/>
  <c r="T75" i="11"/>
  <c r="T72" i="11"/>
  <c r="T55" i="11"/>
  <c r="T67" i="11"/>
  <c r="T46" i="11"/>
  <c r="T58" i="11"/>
  <c r="T35" i="11"/>
  <c r="T68" i="11"/>
  <c r="T27" i="11"/>
  <c r="T45" i="11"/>
  <c r="T22" i="11"/>
  <c r="T36" i="11"/>
  <c r="T40" i="11"/>
  <c r="T9" i="11"/>
  <c r="T19" i="11"/>
  <c r="T70" i="11"/>
  <c r="T12" i="11"/>
  <c r="T77" i="11"/>
  <c r="T42" i="11"/>
  <c r="T16" i="11"/>
  <c r="T41" i="11"/>
  <c r="T38" i="11"/>
  <c r="T8" i="11"/>
  <c r="T7" i="11" s="1"/>
  <c r="T47" i="11"/>
  <c r="T66" i="11"/>
  <c r="T17" i="11"/>
  <c r="T14" i="11"/>
  <c r="T59" i="11"/>
  <c r="H57" i="11"/>
  <c r="H56" i="11" s="1"/>
  <c r="H83" i="11"/>
  <c r="H84" i="11"/>
  <c r="H13" i="11"/>
  <c r="H8" i="11"/>
  <c r="H11" i="11"/>
  <c r="H18" i="11"/>
  <c r="H9" i="11"/>
  <c r="H47" i="11"/>
  <c r="H16" i="11"/>
  <c r="H17" i="11"/>
  <c r="H32" i="11"/>
  <c r="H43" i="11"/>
  <c r="H45" i="11"/>
  <c r="H15" i="11"/>
  <c r="H30" i="11"/>
  <c r="H41" i="11"/>
  <c r="H54" i="11"/>
  <c r="H14" i="11"/>
  <c r="H20" i="11"/>
  <c r="H48" i="11"/>
  <c r="H3" i="12"/>
  <c r="H28" i="11"/>
  <c r="H39" i="11"/>
  <c r="H42" i="11"/>
  <c r="H27" i="11"/>
  <c r="H33" i="11"/>
  <c r="H58" i="11"/>
  <c r="H60" i="11"/>
  <c r="H70" i="11"/>
  <c r="H26" i="11"/>
  <c r="H74" i="11"/>
  <c r="H19" i="11"/>
  <c r="H46" i="11"/>
  <c r="H61" i="11"/>
  <c r="H24" i="11"/>
  <c r="H25" i="11"/>
  <c r="H62" i="11"/>
  <c r="H72" i="11"/>
  <c r="H77" i="11"/>
  <c r="H79" i="11"/>
  <c r="H69" i="11"/>
  <c r="H29" i="11"/>
  <c r="H31" i="11"/>
  <c r="H38" i="11"/>
  <c r="H66" i="11"/>
  <c r="H73" i="11"/>
  <c r="H76" i="11"/>
  <c r="H21" i="11"/>
  <c r="H82" i="11"/>
  <c r="H85" i="11" s="1"/>
  <c r="H10" i="11"/>
  <c r="H35" i="11"/>
  <c r="H34" i="11" s="1"/>
  <c r="H59" i="11"/>
  <c r="H68" i="11"/>
  <c r="H78" i="11"/>
  <c r="H55" i="11"/>
  <c r="H75" i="11"/>
  <c r="H67" i="11"/>
  <c r="H12" i="11"/>
  <c r="H22" i="11"/>
  <c r="H44" i="11"/>
  <c r="H36" i="11"/>
  <c r="H49" i="11"/>
  <c r="H40" i="11"/>
  <c r="R83" i="11"/>
  <c r="R57" i="11"/>
  <c r="R11" i="11"/>
  <c r="R9" i="11"/>
  <c r="R14" i="11"/>
  <c r="R16" i="11"/>
  <c r="R12" i="11"/>
  <c r="R10" i="11"/>
  <c r="R8" i="11"/>
  <c r="R22" i="11"/>
  <c r="R25" i="11"/>
  <c r="R32" i="11"/>
  <c r="R35" i="11"/>
  <c r="R34" i="11" s="1"/>
  <c r="R43" i="11"/>
  <c r="R20" i="11"/>
  <c r="R48" i="11"/>
  <c r="R46" i="11"/>
  <c r="R26" i="11"/>
  <c r="R36" i="11"/>
  <c r="R24" i="11"/>
  <c r="R31" i="11"/>
  <c r="R33" i="11"/>
  <c r="R42" i="11"/>
  <c r="R44" i="11"/>
  <c r="R55" i="11"/>
  <c r="R60" i="11"/>
  <c r="R18" i="11"/>
  <c r="R39" i="11"/>
  <c r="R61" i="11"/>
  <c r="R74" i="11"/>
  <c r="R29" i="11"/>
  <c r="R38" i="11"/>
  <c r="R72" i="11"/>
  <c r="R79" i="11"/>
  <c r="R21" i="11"/>
  <c r="R49" i="11"/>
  <c r="R54" i="11"/>
  <c r="R62" i="11"/>
  <c r="R77" i="11"/>
  <c r="R15" i="11"/>
  <c r="R17" i="11"/>
  <c r="R66" i="11"/>
  <c r="R69" i="11"/>
  <c r="R27" i="11"/>
  <c r="R58" i="11"/>
  <c r="R59" i="11"/>
  <c r="R73" i="11"/>
  <c r="R47" i="11"/>
  <c r="R40" i="11"/>
  <c r="R78" i="11"/>
  <c r="R67" i="11"/>
  <c r="R70" i="11"/>
  <c r="R13" i="11"/>
  <c r="R28" i="11"/>
  <c r="R45" i="11"/>
  <c r="R68" i="11"/>
  <c r="R3" i="12"/>
  <c r="R19" i="11"/>
  <c r="R41" i="11"/>
  <c r="R82" i="11"/>
  <c r="R84" i="11"/>
  <c r="R30" i="11"/>
  <c r="R76" i="11"/>
  <c r="R75" i="11"/>
  <c r="F57" i="11"/>
  <c r="F8" i="11"/>
  <c r="F11" i="11"/>
  <c r="F9" i="11"/>
  <c r="F3" i="12"/>
  <c r="F14" i="11"/>
  <c r="F16" i="11"/>
  <c r="F17" i="11"/>
  <c r="F32" i="11"/>
  <c r="F43" i="11"/>
  <c r="F45" i="11"/>
  <c r="F61" i="11"/>
  <c r="F66" i="11"/>
  <c r="F15" i="11"/>
  <c r="F30" i="11"/>
  <c r="F41" i="11"/>
  <c r="F54" i="11"/>
  <c r="F59" i="11"/>
  <c r="F28" i="11"/>
  <c r="F39" i="11"/>
  <c r="F46" i="11"/>
  <c r="F24" i="11"/>
  <c r="F26" i="11"/>
  <c r="F36" i="11"/>
  <c r="F20" i="11"/>
  <c r="F33" i="11"/>
  <c r="F35" i="11"/>
  <c r="F48" i="11"/>
  <c r="F58" i="11"/>
  <c r="F60" i="11"/>
  <c r="F67" i="11"/>
  <c r="F70" i="11"/>
  <c r="F47" i="11"/>
  <c r="F83" i="11"/>
  <c r="F19" i="11"/>
  <c r="F31" i="11"/>
  <c r="F40" i="11"/>
  <c r="F68" i="11"/>
  <c r="F72" i="11"/>
  <c r="F77" i="11"/>
  <c r="F79" i="11"/>
  <c r="F55" i="11"/>
  <c r="F75" i="11"/>
  <c r="F44" i="11"/>
  <c r="F69" i="11"/>
  <c r="F29" i="11"/>
  <c r="F38" i="11"/>
  <c r="F37" i="11" s="1"/>
  <c r="F73" i="11"/>
  <c r="F21" i="11"/>
  <c r="F82" i="11"/>
  <c r="F13" i="11"/>
  <c r="F18" i="11"/>
  <c r="F84" i="11"/>
  <c r="F10" i="11"/>
  <c r="F76" i="11"/>
  <c r="F27" i="11"/>
  <c r="F25" i="11"/>
  <c r="F62" i="11"/>
  <c r="F12" i="11"/>
  <c r="F22" i="11"/>
  <c r="F74" i="11"/>
  <c r="F49" i="11"/>
  <c r="F78" i="11"/>
  <c r="F42" i="11"/>
  <c r="E57" i="11"/>
  <c r="E56" i="11" s="1"/>
  <c r="E11" i="11"/>
  <c r="E9" i="11"/>
  <c r="E3" i="12"/>
  <c r="E14" i="11"/>
  <c r="E16" i="11"/>
  <c r="E12" i="11"/>
  <c r="E10" i="11"/>
  <c r="E18" i="11"/>
  <c r="E22" i="11"/>
  <c r="E25" i="11"/>
  <c r="E35" i="11"/>
  <c r="E20" i="11"/>
  <c r="E48" i="11"/>
  <c r="E46" i="11"/>
  <c r="E24" i="11"/>
  <c r="E26" i="11"/>
  <c r="E36" i="11"/>
  <c r="E31" i="11"/>
  <c r="E33" i="11"/>
  <c r="E42" i="11"/>
  <c r="E44" i="11"/>
  <c r="E55" i="11"/>
  <c r="E60" i="11"/>
  <c r="E13" i="11"/>
  <c r="E15" i="11"/>
  <c r="E27" i="11"/>
  <c r="E74" i="11"/>
  <c r="E19" i="11"/>
  <c r="E32" i="11"/>
  <c r="E40" i="11"/>
  <c r="E61" i="11"/>
  <c r="E68" i="11"/>
  <c r="E72" i="11"/>
  <c r="E77" i="11"/>
  <c r="E79" i="11"/>
  <c r="E8" i="11"/>
  <c r="E62" i="11"/>
  <c r="E30" i="11"/>
  <c r="E45" i="11"/>
  <c r="E69" i="11"/>
  <c r="E29" i="11"/>
  <c r="E38" i="11"/>
  <c r="E73" i="11"/>
  <c r="E21" i="11"/>
  <c r="E54" i="11"/>
  <c r="E66" i="11"/>
  <c r="E82" i="11"/>
  <c r="E43" i="11"/>
  <c r="E84" i="11"/>
  <c r="E76" i="11"/>
  <c r="E83" i="11"/>
  <c r="E58" i="11"/>
  <c r="E41" i="11"/>
  <c r="E39" i="11"/>
  <c r="E75" i="11"/>
  <c r="E59" i="11"/>
  <c r="E49" i="11"/>
  <c r="E78" i="11"/>
  <c r="E70" i="11"/>
  <c r="E47" i="11"/>
  <c r="E28" i="11"/>
  <c r="E67" i="11"/>
  <c r="E17" i="11"/>
  <c r="G83" i="11"/>
  <c r="G8" i="11"/>
  <c r="G11" i="11"/>
  <c r="G18" i="11"/>
  <c r="G9" i="11"/>
  <c r="G3" i="12"/>
  <c r="G14" i="11"/>
  <c r="G16" i="11"/>
  <c r="G12" i="11"/>
  <c r="G19" i="11"/>
  <c r="G27" i="11"/>
  <c r="G38" i="11"/>
  <c r="G57" i="11"/>
  <c r="G22" i="11"/>
  <c r="G25" i="11"/>
  <c r="G35" i="11"/>
  <c r="G34" i="11" s="1"/>
  <c r="G20" i="11"/>
  <c r="G48" i="11"/>
  <c r="G28" i="11"/>
  <c r="G39" i="11"/>
  <c r="G46" i="11"/>
  <c r="G62" i="11"/>
  <c r="G67" i="11"/>
  <c r="G10" i="11"/>
  <c r="G59" i="11"/>
  <c r="G76" i="11"/>
  <c r="G13" i="11"/>
  <c r="G17" i="11"/>
  <c r="G26" i="11"/>
  <c r="G41" i="11"/>
  <c r="G74" i="11"/>
  <c r="G32" i="11"/>
  <c r="G47" i="11"/>
  <c r="G61" i="11"/>
  <c r="G31" i="11"/>
  <c r="G40" i="11"/>
  <c r="G68" i="11"/>
  <c r="G30" i="11"/>
  <c r="G45" i="11"/>
  <c r="G55" i="11"/>
  <c r="G75" i="11"/>
  <c r="G69" i="11"/>
  <c r="G54" i="11"/>
  <c r="G66" i="11"/>
  <c r="G73" i="11"/>
  <c r="G82" i="11"/>
  <c r="G58" i="11"/>
  <c r="G29" i="11"/>
  <c r="G21" i="11"/>
  <c r="G43" i="11"/>
  <c r="G33" i="11"/>
  <c r="G84" i="11"/>
  <c r="G15" i="11"/>
  <c r="G60" i="11"/>
  <c r="G24" i="11"/>
  <c r="G72" i="11"/>
  <c r="G79" i="11"/>
  <c r="G44" i="11"/>
  <c r="G70" i="11"/>
  <c r="G36" i="11"/>
  <c r="G49" i="11"/>
  <c r="G78" i="11"/>
  <c r="G42" i="11"/>
  <c r="G77" i="11"/>
  <c r="G71" i="11" s="1"/>
  <c r="Q9" i="11"/>
  <c r="Q3" i="12"/>
  <c r="Q12" i="11"/>
  <c r="Q17" i="11"/>
  <c r="Q10" i="11"/>
  <c r="Q13" i="11"/>
  <c r="Q30" i="11"/>
  <c r="Q41" i="11"/>
  <c r="Q54" i="11"/>
  <c r="Q59" i="11"/>
  <c r="Q28" i="11"/>
  <c r="Q39" i="11"/>
  <c r="Q26" i="11"/>
  <c r="Q36" i="11"/>
  <c r="Q24" i="11"/>
  <c r="Q31" i="11"/>
  <c r="Q33" i="11"/>
  <c r="Q42" i="11"/>
  <c r="Q44" i="11"/>
  <c r="Q55" i="11"/>
  <c r="Q21" i="11"/>
  <c r="Q49" i="11"/>
  <c r="Q45" i="11"/>
  <c r="Q68" i="11"/>
  <c r="Q22" i="11"/>
  <c r="Q62" i="11"/>
  <c r="Q77" i="11"/>
  <c r="Q79" i="11"/>
  <c r="Q15" i="11"/>
  <c r="Q43" i="11"/>
  <c r="Q75" i="11"/>
  <c r="Q20" i="11"/>
  <c r="Q27" i="11"/>
  <c r="Q35" i="11"/>
  <c r="Q34" i="11" s="1"/>
  <c r="Q48" i="11"/>
  <c r="Q58" i="11"/>
  <c r="Q73" i="11"/>
  <c r="Q83" i="11"/>
  <c r="Q84" i="11"/>
  <c r="Q8" i="11"/>
  <c r="Q11" i="11"/>
  <c r="Q19" i="11"/>
  <c r="Q47" i="11"/>
  <c r="Q82" i="11"/>
  <c r="Q85" i="11" s="1"/>
  <c r="Q40" i="11"/>
  <c r="Q78" i="11"/>
  <c r="Q57" i="11"/>
  <c r="Q70" i="11"/>
  <c r="Q67" i="11"/>
  <c r="Q72" i="11"/>
  <c r="Q14" i="11"/>
  <c r="Q18" i="11"/>
  <c r="Q61" i="11"/>
  <c r="Q74" i="11"/>
  <c r="Q29" i="11"/>
  <c r="Q38" i="11"/>
  <c r="Q66" i="11"/>
  <c r="Q69" i="11"/>
  <c r="Q32" i="11"/>
  <c r="Q60" i="11"/>
  <c r="Q76" i="11"/>
  <c r="Q46" i="11"/>
  <c r="Q16" i="11"/>
  <c r="Q25" i="11"/>
  <c r="P83" i="11"/>
  <c r="P57" i="11"/>
  <c r="P9" i="11"/>
  <c r="P14" i="11"/>
  <c r="P3" i="12"/>
  <c r="P12" i="11"/>
  <c r="P19" i="11"/>
  <c r="P10" i="11"/>
  <c r="P15" i="11"/>
  <c r="P20" i="11"/>
  <c r="P48" i="11"/>
  <c r="P46" i="11"/>
  <c r="P24" i="11"/>
  <c r="P31" i="11"/>
  <c r="P33" i="11"/>
  <c r="P42" i="11"/>
  <c r="P44" i="11"/>
  <c r="P21" i="11"/>
  <c r="P49" i="11"/>
  <c r="P17" i="11"/>
  <c r="P18" i="11"/>
  <c r="P29" i="11"/>
  <c r="P40" i="11"/>
  <c r="P58" i="11"/>
  <c r="P30" i="11"/>
  <c r="P38" i="11"/>
  <c r="P72" i="11"/>
  <c r="P54" i="11"/>
  <c r="P36" i="11"/>
  <c r="P43" i="11"/>
  <c r="P75" i="11"/>
  <c r="P13" i="11"/>
  <c r="P28" i="11"/>
  <c r="P66" i="11"/>
  <c r="P69" i="11"/>
  <c r="P8" i="11"/>
  <c r="P11" i="11"/>
  <c r="P47" i="11"/>
  <c r="P59" i="11"/>
  <c r="P82" i="11"/>
  <c r="P84" i="11"/>
  <c r="P41" i="11"/>
  <c r="P78" i="11"/>
  <c r="P26" i="11"/>
  <c r="P67" i="11"/>
  <c r="P70" i="11"/>
  <c r="P74" i="11"/>
  <c r="P77" i="11"/>
  <c r="P61" i="11"/>
  <c r="P62" i="11"/>
  <c r="P45" i="11"/>
  <c r="P79" i="11"/>
  <c r="P27" i="11"/>
  <c r="P35" i="11"/>
  <c r="P34" i="11" s="1"/>
  <c r="P73" i="11"/>
  <c r="P32" i="11"/>
  <c r="P60" i="11"/>
  <c r="P76" i="11"/>
  <c r="P22" i="11"/>
  <c r="P55" i="11"/>
  <c r="P68" i="11"/>
  <c r="P16" i="11"/>
  <c r="P25" i="11"/>
  <c r="P39" i="11"/>
  <c r="L10" i="11"/>
  <c r="L57" i="11"/>
  <c r="L56" i="11" s="1"/>
  <c r="L15" i="11"/>
  <c r="L24" i="11"/>
  <c r="L23" i="11" s="1"/>
  <c r="L32" i="11"/>
  <c r="L43" i="11"/>
  <c r="L69" i="11"/>
  <c r="L78" i="11"/>
  <c r="L62" i="11"/>
  <c r="L3" i="12"/>
  <c r="L36" i="11"/>
  <c r="L68" i="11"/>
  <c r="L47" i="11"/>
  <c r="L70" i="11"/>
  <c r="L27" i="11"/>
  <c r="L84" i="11"/>
  <c r="L11" i="11"/>
  <c r="L33" i="11"/>
  <c r="L30" i="11"/>
  <c r="L29" i="11"/>
  <c r="L82" i="11"/>
  <c r="L39" i="11"/>
  <c r="L76" i="11"/>
  <c r="L74" i="11"/>
  <c r="L25" i="11"/>
  <c r="L21" i="11"/>
  <c r="L72" i="11"/>
  <c r="L61" i="11"/>
  <c r="L18" i="11"/>
  <c r="L49" i="11"/>
  <c r="L46" i="11"/>
  <c r="L41" i="11"/>
  <c r="L14" i="11"/>
  <c r="L59" i="11"/>
  <c r="L54" i="11"/>
  <c r="L31" i="11"/>
  <c r="L55" i="11"/>
  <c r="L48" i="11"/>
  <c r="L26" i="11"/>
  <c r="L75" i="11"/>
  <c r="L45" i="11"/>
  <c r="L44" i="11"/>
  <c r="L38" i="11"/>
  <c r="L13" i="11"/>
  <c r="L67" i="11"/>
  <c r="L20" i="11"/>
  <c r="L8" i="11"/>
  <c r="L73" i="11"/>
  <c r="L9" i="11"/>
  <c r="L19" i="11"/>
  <c r="L35" i="11"/>
  <c r="L34" i="11" s="1"/>
  <c r="L60" i="11"/>
  <c r="L40" i="11"/>
  <c r="L22" i="11"/>
  <c r="L58" i="11"/>
  <c r="L28" i="11"/>
  <c r="L12" i="11"/>
  <c r="L77" i="11"/>
  <c r="L42" i="11"/>
  <c r="L83" i="11"/>
  <c r="L79" i="11"/>
  <c r="L16" i="11"/>
  <c r="L66" i="11"/>
  <c r="L65" i="11" s="1"/>
  <c r="L17" i="11"/>
  <c r="V57" i="11"/>
  <c r="V83" i="11"/>
  <c r="V3" i="12"/>
  <c r="V8" i="11"/>
  <c r="V13" i="11"/>
  <c r="V15" i="11"/>
  <c r="V11" i="11"/>
  <c r="V18" i="11"/>
  <c r="V9" i="11"/>
  <c r="V14" i="11"/>
  <c r="V19" i="11"/>
  <c r="V47" i="11"/>
  <c r="V45" i="11"/>
  <c r="V30" i="11"/>
  <c r="V32" i="11"/>
  <c r="V41" i="11"/>
  <c r="V43" i="11"/>
  <c r="V12" i="11"/>
  <c r="V20" i="11"/>
  <c r="V48" i="11"/>
  <c r="V28" i="11"/>
  <c r="V39" i="11"/>
  <c r="V16" i="11"/>
  <c r="V31" i="11"/>
  <c r="V40" i="11"/>
  <c r="V60" i="11"/>
  <c r="V67" i="11"/>
  <c r="V61" i="11"/>
  <c r="V24" i="11"/>
  <c r="V74" i="11"/>
  <c r="V10" i="11"/>
  <c r="V22" i="11"/>
  <c r="V38" i="11"/>
  <c r="V44" i="11"/>
  <c r="V55" i="11"/>
  <c r="V68" i="11"/>
  <c r="V21" i="11"/>
  <c r="V49" i="11"/>
  <c r="V62" i="11"/>
  <c r="V77" i="11"/>
  <c r="V79" i="11"/>
  <c r="V17" i="11"/>
  <c r="V42" i="11"/>
  <c r="V75" i="11"/>
  <c r="V33" i="11"/>
  <c r="V59" i="11"/>
  <c r="V70" i="11"/>
  <c r="V26" i="11"/>
  <c r="V76" i="11"/>
  <c r="V78" i="11"/>
  <c r="V29" i="11"/>
  <c r="V54" i="11"/>
  <c r="V35" i="11"/>
  <c r="V34" i="11" s="1"/>
  <c r="V25" i="11"/>
  <c r="V36" i="11"/>
  <c r="V27" i="11"/>
  <c r="V66" i="11"/>
  <c r="V69" i="11"/>
  <c r="V82" i="11"/>
  <c r="V85" i="11" s="1"/>
  <c r="V58" i="11"/>
  <c r="V73" i="11"/>
  <c r="V46" i="11"/>
  <c r="V84" i="11"/>
  <c r="V72" i="11"/>
  <c r="W3" i="12"/>
  <c r="W8" i="11"/>
  <c r="W11" i="11"/>
  <c r="W18" i="11"/>
  <c r="W14" i="11"/>
  <c r="W16" i="11"/>
  <c r="W29" i="11"/>
  <c r="W40" i="11"/>
  <c r="W58" i="11"/>
  <c r="W27" i="11"/>
  <c r="W38" i="11"/>
  <c r="W10" i="11"/>
  <c r="W13" i="11"/>
  <c r="W22" i="11"/>
  <c r="W25" i="11"/>
  <c r="W35" i="11"/>
  <c r="W34" i="11" s="1"/>
  <c r="W30" i="11"/>
  <c r="W32" i="11"/>
  <c r="W41" i="11"/>
  <c r="W43" i="11"/>
  <c r="W54" i="11"/>
  <c r="W12" i="11"/>
  <c r="W20" i="11"/>
  <c r="W48" i="11"/>
  <c r="W46" i="11"/>
  <c r="W82" i="11"/>
  <c r="W85" i="11" s="1"/>
  <c r="W84" i="11"/>
  <c r="W70" i="11"/>
  <c r="W76" i="11"/>
  <c r="W78" i="11"/>
  <c r="W45" i="11"/>
  <c r="W61" i="11"/>
  <c r="W24" i="11"/>
  <c r="W74" i="11"/>
  <c r="W28" i="11"/>
  <c r="W36" i="11"/>
  <c r="W72" i="11"/>
  <c r="W15" i="11"/>
  <c r="W21" i="11"/>
  <c r="W49" i="11"/>
  <c r="W62" i="11"/>
  <c r="W77" i="11"/>
  <c r="W79" i="11"/>
  <c r="W17" i="11"/>
  <c r="W42" i="11"/>
  <c r="W83" i="11"/>
  <c r="W75" i="11"/>
  <c r="W9" i="11"/>
  <c r="W33" i="11"/>
  <c r="W57" i="11"/>
  <c r="W56" i="11" s="1"/>
  <c r="W67" i="11"/>
  <c r="W44" i="11"/>
  <c r="W26" i="11"/>
  <c r="W47" i="11"/>
  <c r="W59" i="11"/>
  <c r="W31" i="11"/>
  <c r="W39" i="11"/>
  <c r="W60" i="11"/>
  <c r="W66" i="11"/>
  <c r="W69" i="11"/>
  <c r="W19" i="11"/>
  <c r="W73" i="11"/>
  <c r="W68" i="11"/>
  <c r="W55" i="11"/>
  <c r="M83" i="11"/>
  <c r="M57" i="11"/>
  <c r="M56" i="11" s="1"/>
  <c r="M10" i="11"/>
  <c r="M17" i="11"/>
  <c r="M15" i="11"/>
  <c r="M8" i="11"/>
  <c r="M13" i="11"/>
  <c r="M11" i="11"/>
  <c r="M26" i="11"/>
  <c r="M36" i="11"/>
  <c r="M62" i="11"/>
  <c r="M21" i="11"/>
  <c r="M49" i="11"/>
  <c r="M9" i="11"/>
  <c r="M47" i="11"/>
  <c r="M16" i="11"/>
  <c r="M19" i="11"/>
  <c r="M27" i="11"/>
  <c r="M38" i="11"/>
  <c r="M45" i="11"/>
  <c r="M61" i="11"/>
  <c r="M66" i="11"/>
  <c r="M29" i="11"/>
  <c r="M43" i="11"/>
  <c r="M44" i="11"/>
  <c r="M75" i="11"/>
  <c r="M28" i="11"/>
  <c r="M35" i="11"/>
  <c r="M34" i="11" s="1"/>
  <c r="M73" i="11"/>
  <c r="M84" i="11"/>
  <c r="M20" i="11"/>
  <c r="M42" i="11"/>
  <c r="M48" i="11"/>
  <c r="M59" i="11"/>
  <c r="M82" i="11"/>
  <c r="M41" i="11"/>
  <c r="M58" i="11"/>
  <c r="M78" i="11"/>
  <c r="M70" i="11"/>
  <c r="M25" i="11"/>
  <c r="M40" i="11"/>
  <c r="M74" i="11"/>
  <c r="M14" i="11"/>
  <c r="M31" i="11"/>
  <c r="M18" i="11"/>
  <c r="M24" i="11"/>
  <c r="M77" i="11"/>
  <c r="M54" i="11"/>
  <c r="M69" i="11"/>
  <c r="M32" i="11"/>
  <c r="M60" i="11"/>
  <c r="M76" i="11"/>
  <c r="M46" i="11"/>
  <c r="M30" i="11"/>
  <c r="M39" i="11"/>
  <c r="M68" i="11"/>
  <c r="M72" i="11"/>
  <c r="M3" i="12"/>
  <c r="M22" i="11"/>
  <c r="M79" i="11"/>
  <c r="M55" i="11"/>
  <c r="M33" i="11"/>
  <c r="M12" i="11"/>
  <c r="M67" i="11"/>
  <c r="K8" i="11"/>
  <c r="K57" i="11"/>
  <c r="K56" i="11" s="1"/>
  <c r="K83" i="11"/>
  <c r="K10" i="11"/>
  <c r="K13" i="11"/>
  <c r="K18" i="11"/>
  <c r="K31" i="11"/>
  <c r="K33" i="11"/>
  <c r="K42" i="11"/>
  <c r="K44" i="11"/>
  <c r="K55" i="11"/>
  <c r="K60" i="11"/>
  <c r="K12" i="11"/>
  <c r="K29" i="11"/>
  <c r="K40" i="11"/>
  <c r="K58" i="11"/>
  <c r="K16" i="11"/>
  <c r="K19" i="11"/>
  <c r="K27" i="11"/>
  <c r="K38" i="11"/>
  <c r="K11" i="11"/>
  <c r="K17" i="11"/>
  <c r="K32" i="11"/>
  <c r="K43" i="11"/>
  <c r="K45" i="11"/>
  <c r="K15" i="11"/>
  <c r="K22" i="11"/>
  <c r="K25" i="11"/>
  <c r="K35" i="11"/>
  <c r="K34" i="11" s="1"/>
  <c r="K20" i="11"/>
  <c r="K48" i="11"/>
  <c r="K59" i="11"/>
  <c r="K78" i="11"/>
  <c r="K82" i="11"/>
  <c r="K85" i="11" s="1"/>
  <c r="K84" i="11"/>
  <c r="K41" i="11"/>
  <c r="K67" i="11"/>
  <c r="K76" i="11"/>
  <c r="K26" i="11"/>
  <c r="K74" i="11"/>
  <c r="K14" i="11"/>
  <c r="K46" i="11"/>
  <c r="K61" i="11"/>
  <c r="K77" i="11"/>
  <c r="K73" i="11"/>
  <c r="K9" i="11"/>
  <c r="K24" i="11"/>
  <c r="K23" i="11" s="1"/>
  <c r="K54" i="11"/>
  <c r="K69" i="11"/>
  <c r="K21" i="11"/>
  <c r="K66" i="11"/>
  <c r="K30" i="11"/>
  <c r="K39" i="11"/>
  <c r="K68" i="11"/>
  <c r="K72" i="11"/>
  <c r="K28" i="11"/>
  <c r="K36" i="11"/>
  <c r="K49" i="11"/>
  <c r="K62" i="11"/>
  <c r="K79" i="11"/>
  <c r="K3" i="12"/>
  <c r="K75" i="11"/>
  <c r="K47" i="11"/>
  <c r="K70" i="11"/>
  <c r="J83" i="11"/>
  <c r="J10" i="11"/>
  <c r="J15" i="11"/>
  <c r="J13" i="11"/>
  <c r="J8" i="11"/>
  <c r="J11" i="11"/>
  <c r="J9" i="11"/>
  <c r="J21" i="11"/>
  <c r="J49" i="11"/>
  <c r="J18" i="11"/>
  <c r="J47" i="11"/>
  <c r="J57" i="11"/>
  <c r="J17" i="11"/>
  <c r="J32" i="11"/>
  <c r="J43" i="11"/>
  <c r="J45" i="11"/>
  <c r="J22" i="11"/>
  <c r="J25" i="11"/>
  <c r="J35" i="11"/>
  <c r="J34" i="11" s="1"/>
  <c r="J14" i="11"/>
  <c r="J30" i="11"/>
  <c r="J41" i="11"/>
  <c r="J54" i="11"/>
  <c r="J59" i="11"/>
  <c r="J28" i="11"/>
  <c r="J36" i="11"/>
  <c r="J66" i="11"/>
  <c r="J73" i="11"/>
  <c r="J42" i="11"/>
  <c r="J76" i="11"/>
  <c r="J27" i="11"/>
  <c r="J58" i="11"/>
  <c r="J67" i="11"/>
  <c r="J33" i="11"/>
  <c r="J60" i="11"/>
  <c r="J70" i="11"/>
  <c r="J40" i="11"/>
  <c r="J46" i="11"/>
  <c r="J61" i="11"/>
  <c r="J31" i="11"/>
  <c r="J39" i="11"/>
  <c r="J68" i="11"/>
  <c r="J72" i="11"/>
  <c r="J71" i="11" s="1"/>
  <c r="J24" i="11"/>
  <c r="J23" i="11" s="1"/>
  <c r="J77" i="11"/>
  <c r="J82" i="11"/>
  <c r="J38" i="11"/>
  <c r="J69" i="11"/>
  <c r="J84" i="11"/>
  <c r="J29" i="11"/>
  <c r="J48" i="11"/>
  <c r="J19" i="11"/>
  <c r="J79" i="11"/>
  <c r="J16" i="11"/>
  <c r="J62" i="11"/>
  <c r="J20" i="11"/>
  <c r="J78" i="11"/>
  <c r="J3" i="12"/>
  <c r="J12" i="11"/>
  <c r="J55" i="11"/>
  <c r="J75" i="11"/>
  <c r="J26" i="11"/>
  <c r="J44" i="11"/>
  <c r="J74" i="11"/>
  <c r="S8" i="11"/>
  <c r="S57" i="11"/>
  <c r="S11" i="11"/>
  <c r="S9" i="11"/>
  <c r="S14" i="11"/>
  <c r="S16" i="11"/>
  <c r="S45" i="11"/>
  <c r="S61" i="11"/>
  <c r="S3" i="12"/>
  <c r="S13" i="11"/>
  <c r="S30" i="11"/>
  <c r="S41" i="11"/>
  <c r="S54" i="11"/>
  <c r="S12" i="11"/>
  <c r="S28" i="11"/>
  <c r="S39" i="11"/>
  <c r="S46" i="11"/>
  <c r="S26" i="11"/>
  <c r="S36" i="11"/>
  <c r="S62" i="11"/>
  <c r="S24" i="11"/>
  <c r="S25" i="11"/>
  <c r="S44" i="11"/>
  <c r="S55" i="11"/>
  <c r="S68" i="11"/>
  <c r="S72" i="11"/>
  <c r="S10" i="11"/>
  <c r="S22" i="11"/>
  <c r="S29" i="11"/>
  <c r="S38" i="11"/>
  <c r="S21" i="11"/>
  <c r="S49" i="11"/>
  <c r="S77" i="11"/>
  <c r="S79" i="11"/>
  <c r="S75" i="11"/>
  <c r="S20" i="11"/>
  <c r="S33" i="11"/>
  <c r="S35" i="11"/>
  <c r="S34" i="11" s="1"/>
  <c r="S48" i="11"/>
  <c r="S66" i="11"/>
  <c r="S69" i="11"/>
  <c r="S83" i="11"/>
  <c r="S59" i="11"/>
  <c r="S40" i="11"/>
  <c r="S17" i="11"/>
  <c r="S42" i="11"/>
  <c r="S47" i="11"/>
  <c r="S31" i="11"/>
  <c r="S78" i="11"/>
  <c r="S67" i="11"/>
  <c r="S70" i="11"/>
  <c r="S18" i="11"/>
  <c r="S74" i="11"/>
  <c r="S15" i="11"/>
  <c r="S43" i="11"/>
  <c r="S27" i="11"/>
  <c r="S58" i="11"/>
  <c r="S73" i="11"/>
  <c r="S19" i="11"/>
  <c r="S82" i="11"/>
  <c r="S85" i="11" s="1"/>
  <c r="S84" i="11"/>
  <c r="S32" i="11"/>
  <c r="S60" i="11"/>
  <c r="S76" i="11"/>
  <c r="N83" i="11"/>
  <c r="N57" i="11"/>
  <c r="N3" i="12"/>
  <c r="N12" i="11"/>
  <c r="N10" i="11"/>
  <c r="N17" i="11"/>
  <c r="N15" i="11"/>
  <c r="N46" i="11"/>
  <c r="N24" i="11"/>
  <c r="N31" i="11"/>
  <c r="N33" i="11"/>
  <c r="N42" i="11"/>
  <c r="N44" i="11"/>
  <c r="N55" i="11"/>
  <c r="N18" i="11"/>
  <c r="N29" i="11"/>
  <c r="N40" i="11"/>
  <c r="N9" i="11"/>
  <c r="N47" i="11"/>
  <c r="N11" i="11"/>
  <c r="N16" i="11"/>
  <c r="N19" i="11"/>
  <c r="N27" i="11"/>
  <c r="N38" i="11"/>
  <c r="N54" i="11"/>
  <c r="N21" i="11"/>
  <c r="N36" i="11"/>
  <c r="N49" i="11"/>
  <c r="N66" i="11"/>
  <c r="N69" i="11"/>
  <c r="N13" i="11"/>
  <c r="N28" i="11"/>
  <c r="N35" i="11"/>
  <c r="N34" i="11" s="1"/>
  <c r="N73" i="11"/>
  <c r="N20" i="11"/>
  <c r="N48" i="11"/>
  <c r="N59" i="11"/>
  <c r="N82" i="11"/>
  <c r="N85" i="11" s="1"/>
  <c r="N84" i="11"/>
  <c r="N32" i="11"/>
  <c r="N60" i="11"/>
  <c r="N67" i="11"/>
  <c r="N76" i="11"/>
  <c r="N26" i="11"/>
  <c r="N70" i="11"/>
  <c r="N61" i="11"/>
  <c r="N74" i="11"/>
  <c r="N45" i="11"/>
  <c r="N14" i="11"/>
  <c r="N77" i="11"/>
  <c r="N43" i="11"/>
  <c r="N75" i="11"/>
  <c r="N41" i="11"/>
  <c r="N58" i="11"/>
  <c r="N25" i="11"/>
  <c r="N8" i="11"/>
  <c r="N30" i="11"/>
  <c r="N39" i="11"/>
  <c r="N68" i="11"/>
  <c r="N72" i="11"/>
  <c r="N71" i="11" s="1"/>
  <c r="N62" i="11"/>
  <c r="N79" i="11"/>
  <c r="N22" i="11"/>
  <c r="N78" i="11"/>
  <c r="Y2" i="10"/>
  <c r="X2" i="12"/>
  <c r="X2" i="8" s="1"/>
  <c r="X2" i="10" s="1"/>
  <c r="D3" i="11"/>
  <c r="V5" i="33"/>
  <c r="Q56" i="11" l="1"/>
  <c r="S65" i="11"/>
  <c r="S71" i="11"/>
  <c r="S80" i="11" s="1"/>
  <c r="S86" i="11" s="1"/>
  <c r="W71" i="11"/>
  <c r="G7" i="11"/>
  <c r="F23" i="11"/>
  <c r="R56" i="11"/>
  <c r="T37" i="11"/>
  <c r="T23" i="11"/>
  <c r="I32" i="12"/>
  <c r="I8" i="12"/>
  <c r="I12" i="12"/>
  <c r="I22" i="12"/>
  <c r="I26" i="12"/>
  <c r="I18" i="12"/>
  <c r="I34" i="12"/>
  <c r="I10" i="12"/>
  <c r="I14" i="12"/>
  <c r="I24" i="12"/>
  <c r="I29" i="12"/>
  <c r="I36" i="12"/>
  <c r="I31" i="12"/>
  <c r="I17" i="12"/>
  <c r="I16" i="12" s="1"/>
  <c r="I33" i="12"/>
  <c r="I9" i="12"/>
  <c r="I27" i="12"/>
  <c r="I3" i="8"/>
  <c r="I30" i="12"/>
  <c r="I23" i="12"/>
  <c r="I21" i="12"/>
  <c r="I20" i="12" s="1"/>
  <c r="I7" i="12"/>
  <c r="I19" i="12"/>
  <c r="I35" i="12"/>
  <c r="I13" i="12"/>
  <c r="I15" i="12"/>
  <c r="I37" i="12"/>
  <c r="O34" i="11"/>
  <c r="U32" i="12"/>
  <c r="U8" i="12"/>
  <c r="U12" i="12"/>
  <c r="U22" i="12"/>
  <c r="U26" i="12"/>
  <c r="U18" i="12"/>
  <c r="U34" i="12"/>
  <c r="U10" i="12"/>
  <c r="U14" i="12"/>
  <c r="U24" i="12"/>
  <c r="U29" i="12"/>
  <c r="U36" i="12"/>
  <c r="U31" i="12"/>
  <c r="U17" i="12"/>
  <c r="U33" i="12"/>
  <c r="U13" i="12"/>
  <c r="U21" i="12"/>
  <c r="U9" i="12"/>
  <c r="U15" i="12"/>
  <c r="U19" i="12"/>
  <c r="U23" i="12"/>
  <c r="U27" i="12"/>
  <c r="U37" i="12"/>
  <c r="U3" i="8"/>
  <c r="U35" i="12"/>
  <c r="U30" i="12"/>
  <c r="U7" i="12"/>
  <c r="U6" i="12" s="1"/>
  <c r="E37" i="11"/>
  <c r="U23" i="11"/>
  <c r="S56" i="11"/>
  <c r="S7" i="11"/>
  <c r="J7" i="11"/>
  <c r="J6" i="11" s="1"/>
  <c r="J5" i="11" s="1"/>
  <c r="V65" i="11"/>
  <c r="V80" i="11" s="1"/>
  <c r="V86" i="11" s="1"/>
  <c r="V37" i="11"/>
  <c r="P10" i="12"/>
  <c r="P31" i="12"/>
  <c r="P7" i="12"/>
  <c r="P21" i="12"/>
  <c r="P17" i="12"/>
  <c r="P33" i="12"/>
  <c r="P3" i="8"/>
  <c r="P9" i="12"/>
  <c r="P13" i="12"/>
  <c r="P23" i="12"/>
  <c r="P27" i="12"/>
  <c r="P19" i="12"/>
  <c r="P35" i="12"/>
  <c r="P15" i="12"/>
  <c r="P30" i="12"/>
  <c r="P32" i="12"/>
  <c r="P29" i="12"/>
  <c r="P37" i="12"/>
  <c r="P12" i="12"/>
  <c r="P11" i="12" s="1"/>
  <c r="P14" i="12"/>
  <c r="P18" i="12"/>
  <c r="P22" i="12"/>
  <c r="P24" i="12"/>
  <c r="P26" i="12"/>
  <c r="P34" i="12"/>
  <c r="P8" i="12"/>
  <c r="P36" i="12"/>
  <c r="Q65" i="11"/>
  <c r="Q80" i="11" s="1"/>
  <c r="Q86" i="11" s="1"/>
  <c r="G56" i="11"/>
  <c r="H7" i="11"/>
  <c r="U71" i="11"/>
  <c r="T6" i="11"/>
  <c r="T5" i="11" s="1"/>
  <c r="I80" i="11"/>
  <c r="I86" i="11" s="1"/>
  <c r="K37" i="11"/>
  <c r="L85" i="11"/>
  <c r="P85" i="11"/>
  <c r="Q37" i="11"/>
  <c r="G37" i="11"/>
  <c r="E23" i="11"/>
  <c r="E36" i="12"/>
  <c r="E31" i="12"/>
  <c r="E7" i="12"/>
  <c r="E6" i="12" s="1"/>
  <c r="E21" i="12"/>
  <c r="E20" i="12" s="1"/>
  <c r="E17" i="12"/>
  <c r="E33" i="12"/>
  <c r="E3" i="8"/>
  <c r="E9" i="12"/>
  <c r="E13" i="12"/>
  <c r="E23" i="12"/>
  <c r="E27" i="12"/>
  <c r="E19" i="12"/>
  <c r="E35" i="12"/>
  <c r="E37" i="12"/>
  <c r="E14" i="12"/>
  <c r="E18" i="12"/>
  <c r="E22" i="12"/>
  <c r="E30" i="12"/>
  <c r="E8" i="12"/>
  <c r="E10" i="12"/>
  <c r="E32" i="12"/>
  <c r="E24" i="12"/>
  <c r="E29" i="12"/>
  <c r="E34" i="12"/>
  <c r="E12" i="12"/>
  <c r="E26" i="12"/>
  <c r="E25" i="12" s="1"/>
  <c r="E15" i="12"/>
  <c r="R85" i="11"/>
  <c r="I71" i="11"/>
  <c r="I37" i="11"/>
  <c r="L71" i="11"/>
  <c r="N23" i="11"/>
  <c r="N7" i="11"/>
  <c r="N6" i="11" s="1"/>
  <c r="N5" i="11" s="1"/>
  <c r="D83" i="11"/>
  <c r="D82" i="11"/>
  <c r="D57" i="11"/>
  <c r="D8" i="11"/>
  <c r="J65" i="11"/>
  <c r="J80" i="11" s="1"/>
  <c r="K71" i="11"/>
  <c r="M85" i="11"/>
  <c r="L7" i="11"/>
  <c r="L6" i="11" s="1"/>
  <c r="P71" i="11"/>
  <c r="H71" i="11"/>
  <c r="T34" i="11"/>
  <c r="T8" i="12"/>
  <c r="T12" i="12"/>
  <c r="T22" i="12"/>
  <c r="T26" i="12"/>
  <c r="T25" i="12" s="1"/>
  <c r="T18" i="12"/>
  <c r="T34" i="12"/>
  <c r="T10" i="12"/>
  <c r="T14" i="12"/>
  <c r="T24" i="12"/>
  <c r="T29" i="12"/>
  <c r="T36" i="12"/>
  <c r="T31" i="12"/>
  <c r="T7" i="12"/>
  <c r="T21" i="12"/>
  <c r="T20" i="12" s="1"/>
  <c r="T3" i="8"/>
  <c r="T9" i="12"/>
  <c r="T13" i="12"/>
  <c r="T23" i="12"/>
  <c r="T27" i="12"/>
  <c r="T35" i="12"/>
  <c r="T32" i="12"/>
  <c r="T37" i="12"/>
  <c r="T19" i="12"/>
  <c r="T30" i="12"/>
  <c r="T17" i="12"/>
  <c r="T33" i="12"/>
  <c r="T15" i="12"/>
  <c r="U85" i="11"/>
  <c r="U37" i="11"/>
  <c r="I7" i="11"/>
  <c r="O65" i="11"/>
  <c r="O7" i="11"/>
  <c r="L80" i="11"/>
  <c r="L86" i="11" s="1"/>
  <c r="M7" i="12"/>
  <c r="M3" i="8"/>
  <c r="M9" i="12"/>
  <c r="M13" i="12"/>
  <c r="M23" i="12"/>
  <c r="M27" i="12"/>
  <c r="M19" i="12"/>
  <c r="M35" i="12"/>
  <c r="M15" i="12"/>
  <c r="M30" i="12"/>
  <c r="M37" i="12"/>
  <c r="M32" i="12"/>
  <c r="M8" i="12"/>
  <c r="M12" i="12"/>
  <c r="M22" i="12"/>
  <c r="M26" i="12"/>
  <c r="M25" i="12" s="1"/>
  <c r="M10" i="12"/>
  <c r="M14" i="12"/>
  <c r="M24" i="12"/>
  <c r="M29" i="12"/>
  <c r="M31" i="12"/>
  <c r="M18" i="12"/>
  <c r="M36" i="12"/>
  <c r="M17" i="12"/>
  <c r="M33" i="12"/>
  <c r="M21" i="12"/>
  <c r="M34" i="12"/>
  <c r="M23" i="11"/>
  <c r="M65" i="11"/>
  <c r="W7" i="11"/>
  <c r="W6" i="11" s="1"/>
  <c r="W5" i="11" s="1"/>
  <c r="L19" i="12"/>
  <c r="L35" i="12"/>
  <c r="L15" i="12"/>
  <c r="L30" i="12"/>
  <c r="L37" i="12"/>
  <c r="L32" i="12"/>
  <c r="L8" i="12"/>
  <c r="L12" i="12"/>
  <c r="L22" i="12"/>
  <c r="L26" i="12"/>
  <c r="L18" i="12"/>
  <c r="L34" i="12"/>
  <c r="L36" i="12"/>
  <c r="L9" i="12"/>
  <c r="L23" i="12"/>
  <c r="L3" i="8"/>
  <c r="L33" i="12"/>
  <c r="L13" i="12"/>
  <c r="L17" i="12"/>
  <c r="L10" i="12"/>
  <c r="L14" i="12"/>
  <c r="L21" i="12"/>
  <c r="L24" i="12"/>
  <c r="L27" i="12"/>
  <c r="L7" i="12"/>
  <c r="L6" i="12" s="1"/>
  <c r="L29" i="12"/>
  <c r="L31" i="12"/>
  <c r="P37" i="11"/>
  <c r="P56" i="11"/>
  <c r="G85" i="11"/>
  <c r="N37" i="11"/>
  <c r="V23" i="11"/>
  <c r="M71" i="11"/>
  <c r="R7" i="11"/>
  <c r="R6" i="11" s="1"/>
  <c r="R5" i="11" s="1"/>
  <c r="J56" i="11"/>
  <c r="V71" i="11"/>
  <c r="V7" i="11"/>
  <c r="P7" i="11"/>
  <c r="Q7" i="11"/>
  <c r="Q6" i="11" s="1"/>
  <c r="Q5" i="11" s="1"/>
  <c r="Q71" i="11"/>
  <c r="G65" i="11"/>
  <c r="G80" i="11" s="1"/>
  <c r="E85" i="11"/>
  <c r="E34" i="11"/>
  <c r="R37" i="11"/>
  <c r="R23" i="11"/>
  <c r="H23" i="11"/>
  <c r="I23" i="11"/>
  <c r="N65" i="11"/>
  <c r="N80" i="11" s="1"/>
  <c r="N86" i="11" s="1"/>
  <c r="S23" i="11"/>
  <c r="S6" i="11" s="1"/>
  <c r="W3" i="8"/>
  <c r="W9" i="12"/>
  <c r="W13" i="12"/>
  <c r="W15" i="12"/>
  <c r="W30" i="12"/>
  <c r="W37" i="12"/>
  <c r="W32" i="12"/>
  <c r="W8" i="12"/>
  <c r="W12" i="12"/>
  <c r="W11" i="12" s="1"/>
  <c r="W22" i="12"/>
  <c r="W26" i="12"/>
  <c r="W18" i="12"/>
  <c r="W34" i="12"/>
  <c r="W10" i="12"/>
  <c r="W14" i="12"/>
  <c r="W24" i="12"/>
  <c r="W29" i="12"/>
  <c r="W31" i="12"/>
  <c r="W7" i="12"/>
  <c r="W19" i="12"/>
  <c r="W23" i="12"/>
  <c r="W35" i="12"/>
  <c r="W17" i="12"/>
  <c r="W21" i="12"/>
  <c r="W36" i="12"/>
  <c r="W33" i="12"/>
  <c r="W27" i="12"/>
  <c r="F8" i="12"/>
  <c r="F12" i="12"/>
  <c r="F10" i="12"/>
  <c r="F14" i="12"/>
  <c r="F24" i="12"/>
  <c r="F29" i="12"/>
  <c r="F36" i="12"/>
  <c r="F31" i="12"/>
  <c r="F7" i="12"/>
  <c r="F21" i="12"/>
  <c r="F17" i="12"/>
  <c r="F16" i="12" s="1"/>
  <c r="F33" i="12"/>
  <c r="F3" i="8"/>
  <c r="F9" i="12"/>
  <c r="F13" i="12"/>
  <c r="F23" i="12"/>
  <c r="F27" i="12"/>
  <c r="F15" i="12"/>
  <c r="F30" i="12"/>
  <c r="F34" i="12"/>
  <c r="F26" i="12"/>
  <c r="F35" i="12"/>
  <c r="F22" i="12"/>
  <c r="F32" i="12"/>
  <c r="F37" i="12"/>
  <c r="F18" i="12"/>
  <c r="F19" i="12"/>
  <c r="N17" i="12"/>
  <c r="N33" i="12"/>
  <c r="N3" i="8"/>
  <c r="N9" i="12"/>
  <c r="N13" i="12"/>
  <c r="N23" i="12"/>
  <c r="N27" i="12"/>
  <c r="N19" i="12"/>
  <c r="N35" i="12"/>
  <c r="N15" i="12"/>
  <c r="N30" i="12"/>
  <c r="N37" i="12"/>
  <c r="N32" i="12"/>
  <c r="N18" i="12"/>
  <c r="N34" i="12"/>
  <c r="N7" i="12"/>
  <c r="N14" i="12"/>
  <c r="N22" i="12"/>
  <c r="N26" i="12"/>
  <c r="N25" i="12" s="1"/>
  <c r="N36" i="12"/>
  <c r="N10" i="12"/>
  <c r="N31" i="12"/>
  <c r="N8" i="12"/>
  <c r="N24" i="12"/>
  <c r="N12" i="12"/>
  <c r="N11" i="12" s="1"/>
  <c r="N29" i="12"/>
  <c r="N21" i="12"/>
  <c r="N20" i="12" s="1"/>
  <c r="J37" i="11"/>
  <c r="M37" i="11"/>
  <c r="W65" i="11"/>
  <c r="W80" i="11" s="1"/>
  <c r="W86" i="11" s="1"/>
  <c r="W37" i="11"/>
  <c r="V37" i="12"/>
  <c r="V32" i="12"/>
  <c r="V8" i="12"/>
  <c r="V12" i="12"/>
  <c r="V22" i="12"/>
  <c r="V26" i="12"/>
  <c r="V25" i="12" s="1"/>
  <c r="V18" i="12"/>
  <c r="V34" i="12"/>
  <c r="V10" i="12"/>
  <c r="V14" i="12"/>
  <c r="V24" i="12"/>
  <c r="V29" i="12"/>
  <c r="V36" i="12"/>
  <c r="V7" i="12"/>
  <c r="V21" i="12"/>
  <c r="V17" i="12"/>
  <c r="V35" i="12"/>
  <c r="V9" i="12"/>
  <c r="V15" i="12"/>
  <c r="V19" i="12"/>
  <c r="V23" i="12"/>
  <c r="V31" i="12"/>
  <c r="V27" i="12"/>
  <c r="V3" i="8"/>
  <c r="V13" i="12"/>
  <c r="V30" i="12"/>
  <c r="V33" i="12"/>
  <c r="L37" i="11"/>
  <c r="Q23" i="11"/>
  <c r="G23" i="11"/>
  <c r="E65" i="11"/>
  <c r="E80" i="11" s="1"/>
  <c r="E86" i="11" s="1"/>
  <c r="F71" i="11"/>
  <c r="F34" i="11"/>
  <c r="U7" i="11"/>
  <c r="U6" i="11" s="1"/>
  <c r="O37" i="11"/>
  <c r="O7" i="12"/>
  <c r="O6" i="12" s="1"/>
  <c r="O21" i="12"/>
  <c r="O17" i="12"/>
  <c r="O16" i="12" s="1"/>
  <c r="O33" i="12"/>
  <c r="O3" i="8"/>
  <c r="O9" i="12"/>
  <c r="O13" i="12"/>
  <c r="O23" i="12"/>
  <c r="O27" i="12"/>
  <c r="O19" i="12"/>
  <c r="O35" i="12"/>
  <c r="O15" i="12"/>
  <c r="O30" i="12"/>
  <c r="O37" i="12"/>
  <c r="O8" i="12"/>
  <c r="O12" i="12"/>
  <c r="O22" i="12"/>
  <c r="O26" i="12"/>
  <c r="O34" i="12"/>
  <c r="O31" i="12"/>
  <c r="O14" i="12"/>
  <c r="O18" i="12"/>
  <c r="O10" i="12"/>
  <c r="O36" i="12"/>
  <c r="O24" i="12"/>
  <c r="O32" i="12"/>
  <c r="O29" i="12"/>
  <c r="S18" i="12"/>
  <c r="S34" i="12"/>
  <c r="S10" i="12"/>
  <c r="S14" i="12"/>
  <c r="S24" i="12"/>
  <c r="S29" i="12"/>
  <c r="S36" i="12"/>
  <c r="S31" i="12"/>
  <c r="S7" i="12"/>
  <c r="S21" i="12"/>
  <c r="S17" i="12"/>
  <c r="S16" i="12" s="1"/>
  <c r="S33" i="12"/>
  <c r="S19" i="12"/>
  <c r="S35" i="12"/>
  <c r="S15" i="12"/>
  <c r="S27" i="12"/>
  <c r="S37" i="12"/>
  <c r="S12" i="12"/>
  <c r="S11" i="12" s="1"/>
  <c r="S3" i="8"/>
  <c r="S32" i="12"/>
  <c r="S9" i="12"/>
  <c r="S13" i="12"/>
  <c r="S26" i="12"/>
  <c r="S25" i="12" s="1"/>
  <c r="S30" i="12"/>
  <c r="S23" i="12"/>
  <c r="S8" i="12"/>
  <c r="S22" i="12"/>
  <c r="P23" i="11"/>
  <c r="R71" i="11"/>
  <c r="R80" i="11" s="1"/>
  <c r="J37" i="12"/>
  <c r="J32" i="12"/>
  <c r="J8" i="12"/>
  <c r="J12" i="12"/>
  <c r="J22" i="12"/>
  <c r="J26" i="12"/>
  <c r="J18" i="12"/>
  <c r="J34" i="12"/>
  <c r="J10" i="12"/>
  <c r="J14" i="12"/>
  <c r="J24" i="12"/>
  <c r="J29" i="12"/>
  <c r="J36" i="12"/>
  <c r="J7" i="12"/>
  <c r="J21" i="12"/>
  <c r="J15" i="12"/>
  <c r="J19" i="12"/>
  <c r="J23" i="12"/>
  <c r="J31" i="12"/>
  <c r="J33" i="12"/>
  <c r="J3" i="8"/>
  <c r="J30" i="12"/>
  <c r="J9" i="12"/>
  <c r="J27" i="12"/>
  <c r="J17" i="12"/>
  <c r="J35" i="12"/>
  <c r="J13" i="12"/>
  <c r="J85" i="11"/>
  <c r="M7" i="11"/>
  <c r="M6" i="11" s="1"/>
  <c r="M5" i="11" s="1"/>
  <c r="P65" i="11"/>
  <c r="Q36" i="12"/>
  <c r="Q31" i="12"/>
  <c r="Q7" i="12"/>
  <c r="Q21" i="12"/>
  <c r="Q17" i="12"/>
  <c r="Q16" i="12" s="1"/>
  <c r="Q33" i="12"/>
  <c r="Q3" i="8"/>
  <c r="Q9" i="12"/>
  <c r="Q13" i="12"/>
  <c r="Q23" i="12"/>
  <c r="Q27" i="12"/>
  <c r="Q19" i="12"/>
  <c r="Q35" i="12"/>
  <c r="Q37" i="12"/>
  <c r="Q24" i="12"/>
  <c r="Q34" i="12"/>
  <c r="Q12" i="12"/>
  <c r="Q11" i="12" s="1"/>
  <c r="Q30" i="12"/>
  <c r="Q14" i="12"/>
  <c r="Q18" i="12"/>
  <c r="Q8" i="12"/>
  <c r="Q32" i="12"/>
  <c r="Q10" i="12"/>
  <c r="Q26" i="12"/>
  <c r="Q22" i="12"/>
  <c r="Q29" i="12"/>
  <c r="Q15" i="12"/>
  <c r="G18" i="12"/>
  <c r="G34" i="12"/>
  <c r="G10" i="12"/>
  <c r="G14" i="12"/>
  <c r="G24" i="12"/>
  <c r="G29" i="12"/>
  <c r="G36" i="12"/>
  <c r="G31" i="12"/>
  <c r="G7" i="12"/>
  <c r="G21" i="12"/>
  <c r="G17" i="12"/>
  <c r="G16" i="12" s="1"/>
  <c r="G33" i="12"/>
  <c r="G19" i="12"/>
  <c r="G35" i="12"/>
  <c r="G12" i="12"/>
  <c r="G11" i="12" s="1"/>
  <c r="G22" i="12"/>
  <c r="G26" i="12"/>
  <c r="G8" i="12"/>
  <c r="G27" i="12"/>
  <c r="G15" i="12"/>
  <c r="G9" i="12"/>
  <c r="G32" i="12"/>
  <c r="G23" i="12"/>
  <c r="G13" i="12"/>
  <c r="G3" i="8"/>
  <c r="G30" i="12"/>
  <c r="G37" i="12"/>
  <c r="E71" i="11"/>
  <c r="F85" i="11"/>
  <c r="F7" i="11"/>
  <c r="F6" i="11" s="1"/>
  <c r="F5" i="11" s="1"/>
  <c r="R65" i="11"/>
  <c r="H65" i="11"/>
  <c r="H80" i="11" s="1"/>
  <c r="H86" i="11" s="1"/>
  <c r="H8" i="12"/>
  <c r="H12" i="12"/>
  <c r="H22" i="12"/>
  <c r="H26" i="12"/>
  <c r="H18" i="12"/>
  <c r="H34" i="12"/>
  <c r="H10" i="12"/>
  <c r="H14" i="12"/>
  <c r="H24" i="12"/>
  <c r="H29" i="12"/>
  <c r="H36" i="12"/>
  <c r="H31" i="12"/>
  <c r="H7" i="12"/>
  <c r="H21" i="12"/>
  <c r="H3" i="8"/>
  <c r="H9" i="12"/>
  <c r="H13" i="12"/>
  <c r="H23" i="12"/>
  <c r="H27" i="12"/>
  <c r="H37" i="12"/>
  <c r="H30" i="12"/>
  <c r="H17" i="12"/>
  <c r="H33" i="12"/>
  <c r="H15" i="12"/>
  <c r="H19" i="12"/>
  <c r="H35" i="12"/>
  <c r="H32" i="12"/>
  <c r="T71" i="11"/>
  <c r="T56" i="11"/>
  <c r="U65" i="11"/>
  <c r="O23" i="11"/>
  <c r="O71" i="11"/>
  <c r="O56" i="11"/>
  <c r="E7" i="11"/>
  <c r="E6" i="11" s="1"/>
  <c r="E5" i="11" s="1"/>
  <c r="R8" i="12"/>
  <c r="R12" i="12"/>
  <c r="R11" i="12" s="1"/>
  <c r="R10" i="12"/>
  <c r="R14" i="12"/>
  <c r="R24" i="12"/>
  <c r="R29" i="12"/>
  <c r="R36" i="12"/>
  <c r="R31" i="12"/>
  <c r="R7" i="12"/>
  <c r="R6" i="12" s="1"/>
  <c r="R21" i="12"/>
  <c r="R20" i="12" s="1"/>
  <c r="R17" i="12"/>
  <c r="R33" i="12"/>
  <c r="R3" i="8"/>
  <c r="R9" i="12"/>
  <c r="R13" i="12"/>
  <c r="R23" i="12"/>
  <c r="R27" i="12"/>
  <c r="R15" i="12"/>
  <c r="R30" i="12"/>
  <c r="R32" i="12"/>
  <c r="R19" i="12"/>
  <c r="R34" i="12"/>
  <c r="R26" i="12"/>
  <c r="R35" i="12"/>
  <c r="R18" i="12"/>
  <c r="R37" i="12"/>
  <c r="R22" i="12"/>
  <c r="N56" i="11"/>
  <c r="S37" i="11"/>
  <c r="K3" i="8"/>
  <c r="K9" i="12"/>
  <c r="K13" i="12"/>
  <c r="K15" i="12"/>
  <c r="K30" i="12"/>
  <c r="K37" i="12"/>
  <c r="K32" i="12"/>
  <c r="K8" i="12"/>
  <c r="K12" i="12"/>
  <c r="K22" i="12"/>
  <c r="K26" i="12"/>
  <c r="K18" i="12"/>
  <c r="K34" i="12"/>
  <c r="K10" i="12"/>
  <c r="K14" i="12"/>
  <c r="K24" i="12"/>
  <c r="K29" i="12"/>
  <c r="K31" i="12"/>
  <c r="K7" i="12"/>
  <c r="K27" i="12"/>
  <c r="K36" i="12"/>
  <c r="K33" i="12"/>
  <c r="K17" i="12"/>
  <c r="K35" i="12"/>
  <c r="K23" i="12"/>
  <c r="K21" i="12"/>
  <c r="K19" i="12"/>
  <c r="K65" i="11"/>
  <c r="K80" i="11" s="1"/>
  <c r="K86" i="11" s="1"/>
  <c r="K7" i="11"/>
  <c r="K6" i="11" s="1"/>
  <c r="K5" i="11" s="1"/>
  <c r="W23" i="11"/>
  <c r="V56" i="11"/>
  <c r="F65" i="11"/>
  <c r="F56" i="11"/>
  <c r="H37" i="11"/>
  <c r="T65" i="11"/>
  <c r="O85" i="11"/>
  <c r="D62" i="11"/>
  <c r="D66" i="11"/>
  <c r="D32" i="11"/>
  <c r="D68" i="11"/>
  <c r="D13" i="11"/>
  <c r="D10" i="11"/>
  <c r="D33" i="11"/>
  <c r="D12" i="11"/>
  <c r="D77" i="11"/>
  <c r="D11" i="11"/>
  <c r="D14" i="11"/>
  <c r="D16" i="11"/>
  <c r="D20" i="11"/>
  <c r="D24" i="11"/>
  <c r="D28" i="11"/>
  <c r="D38" i="11"/>
  <c r="D42" i="11"/>
  <c r="D46" i="11"/>
  <c r="D59" i="11"/>
  <c r="D72" i="11"/>
  <c r="D76" i="11"/>
  <c r="D9" i="11"/>
  <c r="D17" i="11"/>
  <c r="D21" i="11"/>
  <c r="D25" i="11"/>
  <c r="D29" i="11"/>
  <c r="D35" i="11"/>
  <c r="D39" i="11"/>
  <c r="D43" i="11"/>
  <c r="D47" i="11"/>
  <c r="D54" i="11"/>
  <c r="D18" i="11"/>
  <c r="D22" i="11"/>
  <c r="D26" i="11"/>
  <c r="D30" i="11"/>
  <c r="D36" i="11"/>
  <c r="D40" i="11"/>
  <c r="D44" i="11"/>
  <c r="D48" i="11"/>
  <c r="D55" i="11"/>
  <c r="D61" i="11"/>
  <c r="D69" i="11"/>
  <c r="D74" i="11"/>
  <c r="D79" i="11"/>
  <c r="D15" i="11"/>
  <c r="D27" i="11"/>
  <c r="D45" i="11"/>
  <c r="D75" i="11"/>
  <c r="D58" i="11"/>
  <c r="D84" i="11"/>
  <c r="D41" i="11"/>
  <c r="D73" i="11"/>
  <c r="D31" i="11"/>
  <c r="D49" i="11"/>
  <c r="D67" i="11"/>
  <c r="D78" i="11"/>
  <c r="D19" i="11"/>
  <c r="D70" i="11"/>
  <c r="D60" i="11"/>
  <c r="D3" i="12"/>
  <c r="G7" i="8" l="1"/>
  <c r="G11" i="8"/>
  <c r="G13" i="8"/>
  <c r="G10" i="8"/>
  <c r="G8" i="8"/>
  <c r="G12" i="8"/>
  <c r="G3" i="10"/>
  <c r="G15" i="8"/>
  <c r="G17" i="8"/>
  <c r="G4" i="8"/>
  <c r="G14" i="8"/>
  <c r="G16" i="8"/>
  <c r="Q20" i="12"/>
  <c r="P6" i="11"/>
  <c r="P5" i="11" s="1"/>
  <c r="N16" i="12"/>
  <c r="W6" i="12"/>
  <c r="T4" i="8"/>
  <c r="T10" i="8"/>
  <c r="T8" i="8"/>
  <c r="T3" i="10"/>
  <c r="T16" i="8"/>
  <c r="T7" i="8"/>
  <c r="T15" i="8"/>
  <c r="T12" i="8"/>
  <c r="T17" i="8"/>
  <c r="T13" i="8"/>
  <c r="T14" i="8"/>
  <c r="T11" i="8"/>
  <c r="K20" i="12"/>
  <c r="K3" i="10"/>
  <c r="K13" i="8"/>
  <c r="K4" i="8"/>
  <c r="K8" i="8"/>
  <c r="K12" i="8"/>
  <c r="K7" i="8"/>
  <c r="K6" i="8" s="1"/>
  <c r="K11" i="8"/>
  <c r="K16" i="8"/>
  <c r="K14" i="8"/>
  <c r="K10" i="8"/>
  <c r="K15" i="8"/>
  <c r="K17" i="8"/>
  <c r="H25" i="12"/>
  <c r="Q6" i="12"/>
  <c r="Q5" i="12" s="1"/>
  <c r="Q4" i="12" s="1"/>
  <c r="J4" i="8"/>
  <c r="J10" i="8"/>
  <c r="J3" i="10"/>
  <c r="J11" i="8"/>
  <c r="J12" i="8"/>
  <c r="J13" i="8"/>
  <c r="J16" i="8"/>
  <c r="J14" i="8"/>
  <c r="J15" i="8"/>
  <c r="J8" i="8"/>
  <c r="J17" i="8"/>
  <c r="J7" i="8"/>
  <c r="J6" i="8" s="1"/>
  <c r="O25" i="12"/>
  <c r="L20" i="12"/>
  <c r="L25" i="12"/>
  <c r="M80" i="11"/>
  <c r="M86" i="11" s="1"/>
  <c r="T11" i="12"/>
  <c r="E11" i="12"/>
  <c r="H4" i="8"/>
  <c r="H10" i="8"/>
  <c r="H8" i="8"/>
  <c r="H3" i="10"/>
  <c r="H7" i="8"/>
  <c r="H6" i="8" s="1"/>
  <c r="H12" i="8"/>
  <c r="H13" i="8"/>
  <c r="H16" i="8"/>
  <c r="H14" i="8"/>
  <c r="H15" i="8"/>
  <c r="H17" i="8"/>
  <c r="H11" i="8"/>
  <c r="T6" i="12"/>
  <c r="P10" i="8"/>
  <c r="P3" i="10"/>
  <c r="P14" i="8"/>
  <c r="P13" i="8"/>
  <c r="P8" i="8"/>
  <c r="P4" i="8"/>
  <c r="P7" i="8"/>
  <c r="P6" i="8" s="1"/>
  <c r="P17" i="8"/>
  <c r="P12" i="8"/>
  <c r="P11" i="8"/>
  <c r="P15" i="8"/>
  <c r="P16" i="8"/>
  <c r="I6" i="12"/>
  <c r="D12" i="12"/>
  <c r="D10" i="12"/>
  <c r="D7" i="12"/>
  <c r="D27" i="12"/>
  <c r="D21" i="12"/>
  <c r="D19" i="12"/>
  <c r="V16" i="12"/>
  <c r="F11" i="12"/>
  <c r="U80" i="11"/>
  <c r="U86" i="11" s="1"/>
  <c r="T80" i="11"/>
  <c r="T86" i="11" s="1"/>
  <c r="K25" i="12"/>
  <c r="H20" i="12"/>
  <c r="H11" i="12"/>
  <c r="G20" i="12"/>
  <c r="O11" i="12"/>
  <c r="V20" i="12"/>
  <c r="F8" i="8"/>
  <c r="F12" i="8"/>
  <c r="F3" i="10"/>
  <c r="F7" i="8"/>
  <c r="F11" i="8"/>
  <c r="F4" i="8"/>
  <c r="F14" i="8"/>
  <c r="F15" i="8"/>
  <c r="F10" i="8"/>
  <c r="F17" i="8"/>
  <c r="F13" i="8"/>
  <c r="F16" i="8"/>
  <c r="G86" i="11"/>
  <c r="L11" i="12"/>
  <c r="L5" i="12" s="1"/>
  <c r="L4" i="12" s="1"/>
  <c r="L28" i="12" s="1"/>
  <c r="L38" i="12" s="1"/>
  <c r="H6" i="11"/>
  <c r="H5" i="11" s="1"/>
  <c r="U20" i="12"/>
  <c r="U25" i="12"/>
  <c r="R86" i="11"/>
  <c r="O4" i="8"/>
  <c r="O7" i="8"/>
  <c r="O15" i="8"/>
  <c r="O17" i="8"/>
  <c r="O12" i="8"/>
  <c r="O3" i="10"/>
  <c r="O11" i="8"/>
  <c r="O13" i="8"/>
  <c r="O16" i="8"/>
  <c r="O8" i="8"/>
  <c r="O10" i="8"/>
  <c r="O14" i="8"/>
  <c r="V11" i="12"/>
  <c r="T16" i="12"/>
  <c r="K16" i="12"/>
  <c r="H6" i="12"/>
  <c r="H5" i="12" s="1"/>
  <c r="H4" i="12" s="1"/>
  <c r="H28" i="12" s="1"/>
  <c r="H38" i="12" s="1"/>
  <c r="G6" i="12"/>
  <c r="G5" i="12" s="1"/>
  <c r="G4" i="12" s="1"/>
  <c r="Q25" i="12"/>
  <c r="P80" i="11"/>
  <c r="P86" i="11" s="1"/>
  <c r="J25" i="12"/>
  <c r="V6" i="12"/>
  <c r="L16" i="12"/>
  <c r="M20" i="12"/>
  <c r="M11" i="12"/>
  <c r="M3" i="10"/>
  <c r="M7" i="8"/>
  <c r="M11" i="8"/>
  <c r="M4" i="8"/>
  <c r="M10" i="8"/>
  <c r="M17" i="8"/>
  <c r="M12" i="8"/>
  <c r="M13" i="8"/>
  <c r="M16" i="8"/>
  <c r="M14" i="8"/>
  <c r="M8" i="8"/>
  <c r="M15" i="8"/>
  <c r="P16" i="12"/>
  <c r="G6" i="11"/>
  <c r="G5" i="11" s="1"/>
  <c r="K11" i="12"/>
  <c r="O20" i="12"/>
  <c r="M6" i="12"/>
  <c r="P20" i="12"/>
  <c r="U11" i="12"/>
  <c r="U5" i="12" s="1"/>
  <c r="U4" i="12" s="1"/>
  <c r="U28" i="12" s="1"/>
  <c r="U38" i="12" s="1"/>
  <c r="N10" i="8"/>
  <c r="N8" i="8"/>
  <c r="N12" i="8"/>
  <c r="N3" i="10"/>
  <c r="N7" i="8"/>
  <c r="N6" i="8" s="1"/>
  <c r="N11" i="8"/>
  <c r="N4" i="8"/>
  <c r="N13" i="8"/>
  <c r="N16" i="8"/>
  <c r="N14" i="8"/>
  <c r="N15" i="8"/>
  <c r="N17" i="8"/>
  <c r="L5" i="11"/>
  <c r="P6" i="12"/>
  <c r="P5" i="12" s="1"/>
  <c r="P4" i="12" s="1"/>
  <c r="U16" i="12"/>
  <c r="I7" i="8"/>
  <c r="I6" i="8" s="1"/>
  <c r="I11" i="8"/>
  <c r="I4" i="8"/>
  <c r="I10" i="8"/>
  <c r="I3" i="10"/>
  <c r="I14" i="8"/>
  <c r="I15" i="8"/>
  <c r="I8" i="8"/>
  <c r="I17" i="8"/>
  <c r="I13" i="8"/>
  <c r="I12" i="8"/>
  <c r="I16" i="8"/>
  <c r="R8" i="8"/>
  <c r="R12" i="8"/>
  <c r="R3" i="10"/>
  <c r="R7" i="8"/>
  <c r="R11" i="8"/>
  <c r="R4" i="8"/>
  <c r="R15" i="8"/>
  <c r="R17" i="8"/>
  <c r="R13" i="8"/>
  <c r="R14" i="8"/>
  <c r="R16" i="8"/>
  <c r="R10" i="8"/>
  <c r="O5" i="12"/>
  <c r="M16" i="12"/>
  <c r="J20" i="12"/>
  <c r="S6" i="12"/>
  <c r="S5" i="12" s="1"/>
  <c r="S4" i="12" s="1"/>
  <c r="S28" i="12" s="1"/>
  <c r="S38" i="12" s="1"/>
  <c r="F25" i="12"/>
  <c r="F6" i="12"/>
  <c r="F5" i="12" s="1"/>
  <c r="W20" i="12"/>
  <c r="S5" i="11"/>
  <c r="V6" i="11"/>
  <c r="V5" i="11" s="1"/>
  <c r="L8" i="8"/>
  <c r="L12" i="8"/>
  <c r="L7" i="8"/>
  <c r="L13" i="8"/>
  <c r="L4" i="8"/>
  <c r="L3" i="10"/>
  <c r="L11" i="8"/>
  <c r="L16" i="8"/>
  <c r="L14" i="8"/>
  <c r="L10" i="8"/>
  <c r="L15" i="8"/>
  <c r="L17" i="8"/>
  <c r="O6" i="11"/>
  <c r="O5" i="11" s="1"/>
  <c r="E4" i="8"/>
  <c r="E8" i="8"/>
  <c r="E3" i="10"/>
  <c r="E14" i="8"/>
  <c r="E11" i="8"/>
  <c r="E15" i="8"/>
  <c r="E10" i="8"/>
  <c r="E17" i="8"/>
  <c r="E16" i="8"/>
  <c r="E7" i="8"/>
  <c r="E12" i="8"/>
  <c r="E13" i="8"/>
  <c r="I25" i="12"/>
  <c r="F80" i="11"/>
  <c r="F86" i="11" s="1"/>
  <c r="J11" i="12"/>
  <c r="S20" i="12"/>
  <c r="V4" i="8"/>
  <c r="V10" i="8"/>
  <c r="V3" i="10"/>
  <c r="V14" i="8"/>
  <c r="V8" i="8"/>
  <c r="V16" i="8"/>
  <c r="V7" i="8"/>
  <c r="V6" i="8" s="1"/>
  <c r="V15" i="8"/>
  <c r="V11" i="8"/>
  <c r="V12" i="8"/>
  <c r="V17" i="8"/>
  <c r="V13" i="8"/>
  <c r="F20" i="12"/>
  <c r="W13" i="8"/>
  <c r="W4" i="8"/>
  <c r="W8" i="8"/>
  <c r="W12" i="8"/>
  <c r="W16" i="8"/>
  <c r="W7" i="8"/>
  <c r="W6" i="8" s="1"/>
  <c r="W15" i="8"/>
  <c r="W17" i="8"/>
  <c r="W14" i="8"/>
  <c r="W10" i="8"/>
  <c r="W11" i="8"/>
  <c r="K6" i="12"/>
  <c r="K5" i="12" s="1"/>
  <c r="K4" i="12" s="1"/>
  <c r="K28" i="12" s="1"/>
  <c r="K38" i="12" s="1"/>
  <c r="H16" i="12"/>
  <c r="R25" i="12"/>
  <c r="R16" i="12"/>
  <c r="R5" i="12" s="1"/>
  <c r="R4" i="12" s="1"/>
  <c r="R28" i="12" s="1"/>
  <c r="R38" i="12" s="1"/>
  <c r="G25" i="12"/>
  <c r="J6" i="12"/>
  <c r="U5" i="11"/>
  <c r="W16" i="12"/>
  <c r="W25" i="12"/>
  <c r="O80" i="11"/>
  <c r="O86" i="11" s="1"/>
  <c r="U7" i="8"/>
  <c r="U6" i="8" s="1"/>
  <c r="U11" i="8"/>
  <c r="U4" i="8"/>
  <c r="U10" i="8"/>
  <c r="U3" i="10"/>
  <c r="U14" i="8"/>
  <c r="U15" i="8"/>
  <c r="U12" i="8"/>
  <c r="U8" i="8"/>
  <c r="U17" i="8"/>
  <c r="U13" i="8"/>
  <c r="U16" i="8"/>
  <c r="Q4" i="8"/>
  <c r="Q8" i="8"/>
  <c r="Q3" i="10"/>
  <c r="Q14" i="8"/>
  <c r="Q15" i="8"/>
  <c r="Q7" i="8"/>
  <c r="Q6" i="8" s="1"/>
  <c r="Q17" i="8"/>
  <c r="Q12" i="8"/>
  <c r="Q13" i="8"/>
  <c r="Q11" i="8"/>
  <c r="Q10" i="8"/>
  <c r="Q16" i="8"/>
  <c r="J16" i="12"/>
  <c r="S7" i="8"/>
  <c r="S11" i="8"/>
  <c r="S10" i="8"/>
  <c r="S8" i="8"/>
  <c r="S12" i="8"/>
  <c r="S3" i="10"/>
  <c r="S4" i="8"/>
  <c r="S15" i="8"/>
  <c r="S17" i="8"/>
  <c r="S16" i="8"/>
  <c r="S13" i="8"/>
  <c r="S14" i="8"/>
  <c r="N6" i="12"/>
  <c r="N5" i="12" s="1"/>
  <c r="N4" i="12" s="1"/>
  <c r="N28" i="12" s="1"/>
  <c r="N38" i="12" s="1"/>
  <c r="I6" i="11"/>
  <c r="I5" i="11" s="1"/>
  <c r="J86" i="11"/>
  <c r="E16" i="12"/>
  <c r="E5" i="12" s="1"/>
  <c r="E4" i="12" s="1"/>
  <c r="E28" i="12" s="1"/>
  <c r="E38" i="12" s="1"/>
  <c r="P25" i="12"/>
  <c r="I11" i="12"/>
  <c r="D56" i="11"/>
  <c r="D7" i="11"/>
  <c r="D37" i="11"/>
  <c r="D34" i="11"/>
  <c r="D23" i="11"/>
  <c r="D71" i="11"/>
  <c r="D65" i="11"/>
  <c r="D85" i="11"/>
  <c r="D24" i="12"/>
  <c r="D17" i="12"/>
  <c r="D8" i="12"/>
  <c r="D13" i="12"/>
  <c r="D26" i="12"/>
  <c r="D14" i="12"/>
  <c r="D9" i="12"/>
  <c r="D18" i="12"/>
  <c r="D30" i="12"/>
  <c r="D34" i="12"/>
  <c r="D22" i="12"/>
  <c r="D31" i="12"/>
  <c r="D35" i="12"/>
  <c r="D15" i="12"/>
  <c r="D23" i="12"/>
  <c r="D32" i="12"/>
  <c r="D36" i="12"/>
  <c r="D29" i="12"/>
  <c r="D33" i="12"/>
  <c r="D37" i="12"/>
  <c r="X29" i="11"/>
  <c r="Y29" i="11" s="1"/>
  <c r="X35" i="11"/>
  <c r="Y35" i="11" s="1"/>
  <c r="X75" i="11"/>
  <c r="Y75" i="11" s="1"/>
  <c r="X82" i="11"/>
  <c r="Y82" i="11" s="1"/>
  <c r="X9" i="11"/>
  <c r="Y9" i="11" s="1"/>
  <c r="X25" i="11"/>
  <c r="Y25" i="11" s="1"/>
  <c r="X57" i="11"/>
  <c r="Y57" i="11" s="1"/>
  <c r="X10" i="11"/>
  <c r="Y10" i="11" s="1"/>
  <c r="X26" i="11"/>
  <c r="Y26" i="11" s="1"/>
  <c r="X42" i="11"/>
  <c r="Y42" i="11" s="1"/>
  <c r="X58" i="11"/>
  <c r="Y58" i="11" s="1"/>
  <c r="D3" i="8"/>
  <c r="X45" i="11"/>
  <c r="Y45" i="11" s="1"/>
  <c r="X14" i="11"/>
  <c r="Y14" i="11" s="1"/>
  <c r="X46" i="11"/>
  <c r="Y46" i="11" s="1"/>
  <c r="X83" i="11"/>
  <c r="Y83" i="11" s="1"/>
  <c r="X21" i="11"/>
  <c r="Y21" i="11" s="1"/>
  <c r="X38" i="11"/>
  <c r="Y38" i="11" s="1"/>
  <c r="X22" i="11"/>
  <c r="Y22" i="11" s="1"/>
  <c r="X13" i="11"/>
  <c r="Y13" i="11" s="1"/>
  <c r="X77" i="11"/>
  <c r="Y77" i="11" s="1"/>
  <c r="X30" i="11"/>
  <c r="Y30" i="11" s="1"/>
  <c r="X62" i="11"/>
  <c r="Y62" i="11" s="1"/>
  <c r="X78" i="11"/>
  <c r="Y78" i="11" s="1"/>
  <c r="X11" i="11"/>
  <c r="Y11" i="11" s="1"/>
  <c r="X54" i="11"/>
  <c r="Y54" i="11" s="1"/>
  <c r="X70" i="11"/>
  <c r="Y70" i="11" s="1"/>
  <c r="X19" i="11"/>
  <c r="Y19" i="11" s="1"/>
  <c r="X18" i="11"/>
  <c r="Y18" i="11" s="1"/>
  <c r="X47" i="11"/>
  <c r="Y47" i="11" s="1"/>
  <c r="X39" i="11"/>
  <c r="Y39" i="11" s="1"/>
  <c r="X61" i="11"/>
  <c r="Y61" i="11" s="1"/>
  <c r="X55" i="11"/>
  <c r="Y55" i="11" s="1"/>
  <c r="X17" i="11"/>
  <c r="Y17" i="11" s="1"/>
  <c r="X33" i="11"/>
  <c r="Y33" i="11" s="1"/>
  <c r="X66" i="11"/>
  <c r="Y66" i="11" s="1"/>
  <c r="X59" i="11"/>
  <c r="Y59" i="11" s="1"/>
  <c r="X79" i="11"/>
  <c r="Y79" i="11" s="1"/>
  <c r="X73" i="11"/>
  <c r="Y73" i="11" s="1"/>
  <c r="X74" i="11"/>
  <c r="Y74" i="11" s="1"/>
  <c r="X69" i="11"/>
  <c r="Y69" i="11" s="1"/>
  <c r="X67" i="11"/>
  <c r="Y67" i="11" s="1"/>
  <c r="X48" i="11"/>
  <c r="Y48" i="11" s="1"/>
  <c r="X49" i="11"/>
  <c r="Y49" i="11" s="1"/>
  <c r="X43" i="11"/>
  <c r="Y43" i="11" s="1"/>
  <c r="X41" i="11"/>
  <c r="Y41" i="11" s="1"/>
  <c r="X15" i="11"/>
  <c r="Y15" i="11" s="1"/>
  <c r="X31" i="11"/>
  <c r="Y31" i="11" s="1"/>
  <c r="X27" i="11"/>
  <c r="Y27" i="11" s="1"/>
  <c r="X16" i="11"/>
  <c r="Y16" i="11" s="1"/>
  <c r="X32" i="11"/>
  <c r="Y32" i="11" s="1"/>
  <c r="X68" i="11"/>
  <c r="Y68" i="11" s="1"/>
  <c r="X36" i="11"/>
  <c r="Y36" i="11" s="1"/>
  <c r="X72" i="11"/>
  <c r="Y72" i="11" s="1"/>
  <c r="X84" i="11"/>
  <c r="Y84" i="11" s="1"/>
  <c r="X12" i="11"/>
  <c r="Y12" i="11" s="1"/>
  <c r="X28" i="11"/>
  <c r="Y28" i="11" s="1"/>
  <c r="X44" i="11"/>
  <c r="Y44" i="11" s="1"/>
  <c r="X60" i="11"/>
  <c r="Y60" i="11" s="1"/>
  <c r="X20" i="11"/>
  <c r="Y20" i="11" s="1"/>
  <c r="X24" i="11"/>
  <c r="Y24" i="11" s="1"/>
  <c r="X40" i="11"/>
  <c r="Y40" i="11" s="1"/>
  <c r="X76" i="11"/>
  <c r="Y76" i="11" s="1"/>
  <c r="X8" i="11"/>
  <c r="Y8" i="11" s="1"/>
  <c r="U5" i="8" l="1"/>
  <c r="E5" i="8"/>
  <c r="L40" i="12"/>
  <c r="L5" i="8"/>
  <c r="L21" i="8" s="1"/>
  <c r="R40" i="12"/>
  <c r="R5" i="8"/>
  <c r="R21" i="8" s="1"/>
  <c r="Q28" i="12"/>
  <c r="Q38" i="12" s="1"/>
  <c r="U12" i="10"/>
  <c r="U11" i="10" s="1"/>
  <c r="U37" i="10"/>
  <c r="U50" i="10"/>
  <c r="U14" i="10"/>
  <c r="U22" i="10"/>
  <c r="U28" i="10"/>
  <c r="U53" i="10"/>
  <c r="U10" i="10"/>
  <c r="U20" i="10"/>
  <c r="U34" i="10"/>
  <c r="U43" i="10"/>
  <c r="U45" i="10"/>
  <c r="U44" i="10" s="1"/>
  <c r="U47" i="10" s="1"/>
  <c r="U36" i="10"/>
  <c r="U49" i="10"/>
  <c r="U7" i="10"/>
  <c r="U17" i="10"/>
  <c r="U32" i="10"/>
  <c r="U13" i="10"/>
  <c r="U38" i="10"/>
  <c r="U52" i="10"/>
  <c r="U9" i="10"/>
  <c r="U19" i="10"/>
  <c r="U42" i="10"/>
  <c r="U41" i="10" s="1"/>
  <c r="U15" i="10"/>
  <c r="U23" i="10"/>
  <c r="U29" i="10"/>
  <c r="U54" i="10"/>
  <c r="U35" i="10"/>
  <c r="U46" i="10"/>
  <c r="U31" i="10"/>
  <c r="U8" i="10"/>
  <c r="U18" i="10"/>
  <c r="U30" i="10"/>
  <c r="U24" i="10"/>
  <c r="D8" i="8"/>
  <c r="D4" i="8"/>
  <c r="F4" i="12"/>
  <c r="F28" i="12" s="1"/>
  <c r="F38" i="12" s="1"/>
  <c r="H8" i="10"/>
  <c r="H18" i="10"/>
  <c r="H10" i="10"/>
  <c r="H20" i="10"/>
  <c r="H34" i="10"/>
  <c r="H43" i="10"/>
  <c r="H45" i="10"/>
  <c r="H24" i="10"/>
  <c r="H30" i="10"/>
  <c r="H7" i="10"/>
  <c r="H17" i="10"/>
  <c r="H16" i="10" s="1"/>
  <c r="H32" i="10"/>
  <c r="H13" i="10"/>
  <c r="H38" i="10"/>
  <c r="H52" i="10"/>
  <c r="H9" i="10"/>
  <c r="H19" i="10"/>
  <c r="H42" i="10"/>
  <c r="H41" i="10" s="1"/>
  <c r="H15" i="10"/>
  <c r="H23" i="10"/>
  <c r="H29" i="10"/>
  <c r="H54" i="10"/>
  <c r="H35" i="10"/>
  <c r="H46" i="10"/>
  <c r="H31" i="10"/>
  <c r="H12" i="10"/>
  <c r="H37" i="10"/>
  <c r="H50" i="10"/>
  <c r="H14" i="10"/>
  <c r="H53" i="10"/>
  <c r="H36" i="10"/>
  <c r="H49" i="10"/>
  <c r="H22" i="10"/>
  <c r="H21" i="10" s="1"/>
  <c r="H28" i="10"/>
  <c r="K35" i="10"/>
  <c r="K46" i="10"/>
  <c r="K12" i="10"/>
  <c r="K11" i="10" s="1"/>
  <c r="K37" i="10"/>
  <c r="K50" i="10"/>
  <c r="K8" i="10"/>
  <c r="K18" i="10"/>
  <c r="K10" i="10"/>
  <c r="K20" i="10"/>
  <c r="K34" i="10"/>
  <c r="K43" i="10"/>
  <c r="K45" i="10"/>
  <c r="K24" i="10"/>
  <c r="K30" i="10"/>
  <c r="K36" i="10"/>
  <c r="K49" i="10"/>
  <c r="K7" i="10"/>
  <c r="K17" i="10"/>
  <c r="K32" i="10"/>
  <c r="K13" i="10"/>
  <c r="K38" i="10"/>
  <c r="K52" i="10"/>
  <c r="K9" i="10"/>
  <c r="K19" i="10"/>
  <c r="K42" i="10"/>
  <c r="K41" i="10" s="1"/>
  <c r="K15" i="10"/>
  <c r="K23" i="10"/>
  <c r="K29" i="10"/>
  <c r="K54" i="10"/>
  <c r="K14" i="10"/>
  <c r="K53" i="10"/>
  <c r="K31" i="10"/>
  <c r="K28" i="10"/>
  <c r="K22" i="10"/>
  <c r="G28" i="12"/>
  <c r="G38" i="12" s="1"/>
  <c r="I12" i="10"/>
  <c r="I37" i="10"/>
  <c r="I50" i="10"/>
  <c r="I14" i="10"/>
  <c r="I22" i="10"/>
  <c r="I28" i="10"/>
  <c r="I53" i="10"/>
  <c r="I10" i="10"/>
  <c r="I20" i="10"/>
  <c r="I34" i="10"/>
  <c r="I43" i="10"/>
  <c r="I45" i="10"/>
  <c r="I44" i="10" s="1"/>
  <c r="I47" i="10" s="1"/>
  <c r="I36" i="10"/>
  <c r="I49" i="10"/>
  <c r="I7" i="10"/>
  <c r="I6" i="10" s="1"/>
  <c r="I17" i="10"/>
  <c r="I32" i="10"/>
  <c r="I13" i="10"/>
  <c r="I38" i="10"/>
  <c r="I52" i="10"/>
  <c r="I9" i="10"/>
  <c r="I19" i="10"/>
  <c r="I42" i="10"/>
  <c r="I41" i="10" s="1"/>
  <c r="I15" i="10"/>
  <c r="I23" i="10"/>
  <c r="I29" i="10"/>
  <c r="I54" i="10"/>
  <c r="I35" i="10"/>
  <c r="I46" i="10"/>
  <c r="I31" i="10"/>
  <c r="I18" i="10"/>
  <c r="I30" i="10"/>
  <c r="I24" i="10"/>
  <c r="I8" i="10"/>
  <c r="P36" i="10"/>
  <c r="P49" i="10"/>
  <c r="P13" i="10"/>
  <c r="P38" i="10"/>
  <c r="P52" i="10"/>
  <c r="P9" i="10"/>
  <c r="P19" i="10"/>
  <c r="P42" i="10"/>
  <c r="P35" i="10"/>
  <c r="P46" i="10"/>
  <c r="P31" i="10"/>
  <c r="P12" i="10"/>
  <c r="P37" i="10"/>
  <c r="P50" i="10"/>
  <c r="P8" i="10"/>
  <c r="P18" i="10"/>
  <c r="P14" i="10"/>
  <c r="P22" i="10"/>
  <c r="P28" i="10"/>
  <c r="P53" i="10"/>
  <c r="P10" i="10"/>
  <c r="P20" i="10"/>
  <c r="P34" i="10"/>
  <c r="P43" i="10"/>
  <c r="P45" i="10"/>
  <c r="P24" i="10"/>
  <c r="P30" i="10"/>
  <c r="P23" i="10"/>
  <c r="P15" i="10"/>
  <c r="P54" i="10"/>
  <c r="P29" i="10"/>
  <c r="P7" i="10"/>
  <c r="P17" i="10"/>
  <c r="P32" i="10"/>
  <c r="T8" i="10"/>
  <c r="T18" i="10"/>
  <c r="T10" i="10"/>
  <c r="T20" i="10"/>
  <c r="T34" i="10"/>
  <c r="T33" i="10" s="1"/>
  <c r="T43" i="10"/>
  <c r="T45" i="10"/>
  <c r="T44" i="10" s="1"/>
  <c r="T24" i="10"/>
  <c r="T30" i="10"/>
  <c r="T7" i="10"/>
  <c r="T17" i="10"/>
  <c r="T32" i="10"/>
  <c r="T13" i="10"/>
  <c r="T38" i="10"/>
  <c r="T52" i="10"/>
  <c r="T9" i="10"/>
  <c r="T19" i="10"/>
  <c r="T42" i="10"/>
  <c r="T41" i="10" s="1"/>
  <c r="T15" i="10"/>
  <c r="T23" i="10"/>
  <c r="T29" i="10"/>
  <c r="T54" i="10"/>
  <c r="T35" i="10"/>
  <c r="T46" i="10"/>
  <c r="T31" i="10"/>
  <c r="T12" i="10"/>
  <c r="T37" i="10"/>
  <c r="T50" i="10"/>
  <c r="T22" i="10"/>
  <c r="T21" i="10" s="1"/>
  <c r="T14" i="10"/>
  <c r="T53" i="10"/>
  <c r="T36" i="10"/>
  <c r="T49" i="10"/>
  <c r="T28" i="10"/>
  <c r="S5" i="8"/>
  <c r="S21" i="8" s="1"/>
  <c r="R6" i="8"/>
  <c r="R9" i="8" s="1"/>
  <c r="R18" i="8" s="1"/>
  <c r="R19" i="8" s="1"/>
  <c r="M5" i="12"/>
  <c r="M4" i="12" s="1"/>
  <c r="M28" i="12" s="1"/>
  <c r="M38" i="12" s="1"/>
  <c r="V5" i="12"/>
  <c r="V4" i="12" s="1"/>
  <c r="V28" i="12" s="1"/>
  <c r="V38" i="12" s="1"/>
  <c r="I5" i="12"/>
  <c r="I4" i="12" s="1"/>
  <c r="I28" i="12" s="1"/>
  <c r="I38" i="12" s="1"/>
  <c r="T6" i="8"/>
  <c r="G14" i="10"/>
  <c r="G22" i="10"/>
  <c r="G21" i="10" s="1"/>
  <c r="G28" i="10"/>
  <c r="G53" i="10"/>
  <c r="G24" i="10"/>
  <c r="G30" i="10"/>
  <c r="G36" i="10"/>
  <c r="G49" i="10"/>
  <c r="G13" i="10"/>
  <c r="G38" i="10"/>
  <c r="G52" i="10"/>
  <c r="G9" i="10"/>
  <c r="G19" i="10"/>
  <c r="G42" i="10"/>
  <c r="G41" i="10" s="1"/>
  <c r="G15" i="10"/>
  <c r="G23" i="10"/>
  <c r="G29" i="10"/>
  <c r="G54" i="10"/>
  <c r="G35" i="10"/>
  <c r="G46" i="10"/>
  <c r="G31" i="10"/>
  <c r="G12" i="10"/>
  <c r="G37" i="10"/>
  <c r="G50" i="10"/>
  <c r="G8" i="10"/>
  <c r="G18" i="10"/>
  <c r="G34" i="10"/>
  <c r="G45" i="10"/>
  <c r="G10" i="10"/>
  <c r="G20" i="10"/>
  <c r="G7" i="10"/>
  <c r="G17" i="10"/>
  <c r="G32" i="10"/>
  <c r="G43" i="10"/>
  <c r="L15" i="10"/>
  <c r="L23" i="10"/>
  <c r="L29" i="10"/>
  <c r="L54" i="10"/>
  <c r="L31" i="10"/>
  <c r="L12" i="10"/>
  <c r="L37" i="10"/>
  <c r="L50" i="10"/>
  <c r="L14" i="10"/>
  <c r="L22" i="10"/>
  <c r="L28" i="10"/>
  <c r="L53" i="10"/>
  <c r="L10" i="10"/>
  <c r="L20" i="10"/>
  <c r="L34" i="10"/>
  <c r="L33" i="10" s="1"/>
  <c r="L43" i="10"/>
  <c r="L45" i="10"/>
  <c r="L24" i="10"/>
  <c r="L30" i="10"/>
  <c r="L36" i="10"/>
  <c r="L49" i="10"/>
  <c r="L7" i="10"/>
  <c r="L17" i="10"/>
  <c r="L32" i="10"/>
  <c r="L13" i="10"/>
  <c r="L38" i="10"/>
  <c r="L52" i="10"/>
  <c r="L9" i="10"/>
  <c r="L19" i="10"/>
  <c r="L42" i="10"/>
  <c r="L41" i="10" s="1"/>
  <c r="L35" i="10"/>
  <c r="L46" i="10"/>
  <c r="L8" i="10"/>
  <c r="L18" i="10"/>
  <c r="R10" i="10"/>
  <c r="R20" i="10"/>
  <c r="R34" i="10"/>
  <c r="R43" i="10"/>
  <c r="R45" i="10"/>
  <c r="R44" i="10" s="1"/>
  <c r="R36" i="10"/>
  <c r="R49" i="10"/>
  <c r="R7" i="10"/>
  <c r="R17" i="10"/>
  <c r="R32" i="10"/>
  <c r="R9" i="10"/>
  <c r="R19" i="10"/>
  <c r="R42" i="10"/>
  <c r="R15" i="10"/>
  <c r="R23" i="10"/>
  <c r="R29" i="10"/>
  <c r="R54" i="10"/>
  <c r="R35" i="10"/>
  <c r="R46" i="10"/>
  <c r="R31" i="10"/>
  <c r="R12" i="10"/>
  <c r="R37" i="10"/>
  <c r="R50" i="10"/>
  <c r="R8" i="10"/>
  <c r="R18" i="10"/>
  <c r="R14" i="10"/>
  <c r="R22" i="10"/>
  <c r="R21" i="10" s="1"/>
  <c r="R28" i="10"/>
  <c r="R27" i="10" s="1"/>
  <c r="R53" i="10"/>
  <c r="R38" i="10"/>
  <c r="R52" i="10"/>
  <c r="R30" i="10"/>
  <c r="R24" i="10"/>
  <c r="R13" i="10"/>
  <c r="T5" i="12"/>
  <c r="T4" i="12" s="1"/>
  <c r="T28" i="12" s="1"/>
  <c r="T38" i="12" s="1"/>
  <c r="J5" i="12"/>
  <c r="J4" i="12" s="1"/>
  <c r="J28" i="12" s="1"/>
  <c r="J38" i="12" s="1"/>
  <c r="E24" i="10"/>
  <c r="E30" i="10"/>
  <c r="E7" i="10"/>
  <c r="E6" i="10" s="1"/>
  <c r="E17" i="10"/>
  <c r="E16" i="10" s="1"/>
  <c r="E32" i="10"/>
  <c r="E13" i="10"/>
  <c r="E38" i="10"/>
  <c r="E52" i="10"/>
  <c r="E15" i="10"/>
  <c r="E23" i="10"/>
  <c r="E29" i="10"/>
  <c r="E54" i="10"/>
  <c r="E35" i="10"/>
  <c r="E46" i="10"/>
  <c r="E31" i="10"/>
  <c r="E12" i="10"/>
  <c r="E11" i="10" s="1"/>
  <c r="E37" i="10"/>
  <c r="E50" i="10"/>
  <c r="E8" i="10"/>
  <c r="E18" i="10"/>
  <c r="E14" i="10"/>
  <c r="E22" i="10"/>
  <c r="E21" i="10" s="1"/>
  <c r="E28" i="10"/>
  <c r="E53" i="10"/>
  <c r="E10" i="10"/>
  <c r="E20" i="10"/>
  <c r="E34" i="10"/>
  <c r="E33" i="10" s="1"/>
  <c r="E43" i="10"/>
  <c r="E45" i="10"/>
  <c r="E19" i="10"/>
  <c r="E42" i="10"/>
  <c r="E36" i="10"/>
  <c r="E49" i="10"/>
  <c r="E9" i="10"/>
  <c r="F6" i="8"/>
  <c r="S14" i="10"/>
  <c r="S22" i="10"/>
  <c r="S21" i="10" s="1"/>
  <c r="S28" i="10"/>
  <c r="S27" i="10" s="1"/>
  <c r="S53" i="10"/>
  <c r="S24" i="10"/>
  <c r="S30" i="10"/>
  <c r="S36" i="10"/>
  <c r="S49" i="10"/>
  <c r="S13" i="10"/>
  <c r="S38" i="10"/>
  <c r="S52" i="10"/>
  <c r="S9" i="10"/>
  <c r="S19" i="10"/>
  <c r="S42" i="10"/>
  <c r="S41" i="10" s="1"/>
  <c r="S15" i="10"/>
  <c r="S23" i="10"/>
  <c r="S29" i="10"/>
  <c r="S54" i="10"/>
  <c r="S35" i="10"/>
  <c r="S46" i="10"/>
  <c r="S31" i="10"/>
  <c r="S12" i="10"/>
  <c r="S37" i="10"/>
  <c r="S50" i="10"/>
  <c r="S8" i="10"/>
  <c r="S18" i="10"/>
  <c r="S34" i="10"/>
  <c r="S33" i="10" s="1"/>
  <c r="S39" i="10" s="1"/>
  <c r="S45" i="10"/>
  <c r="S10" i="10"/>
  <c r="S7" i="10"/>
  <c r="S43" i="10"/>
  <c r="S17" i="10"/>
  <c r="S16" i="10" s="1"/>
  <c r="S20" i="10"/>
  <c r="S32" i="10"/>
  <c r="O4" i="12"/>
  <c r="O28" i="12" s="1"/>
  <c r="O38" i="12" s="1"/>
  <c r="O7" i="10"/>
  <c r="O6" i="10" s="1"/>
  <c r="O17" i="10"/>
  <c r="O16" i="10" s="1"/>
  <c r="O32" i="10"/>
  <c r="O9" i="10"/>
  <c r="O19" i="10"/>
  <c r="O42" i="10"/>
  <c r="O15" i="10"/>
  <c r="O23" i="10"/>
  <c r="O29" i="10"/>
  <c r="O54" i="10"/>
  <c r="O31" i="10"/>
  <c r="O12" i="10"/>
  <c r="O37" i="10"/>
  <c r="O50" i="10"/>
  <c r="O8" i="10"/>
  <c r="O18" i="10"/>
  <c r="O14" i="10"/>
  <c r="O22" i="10"/>
  <c r="O28" i="10"/>
  <c r="O27" i="10" s="1"/>
  <c r="O53" i="10"/>
  <c r="O10" i="10"/>
  <c r="O20" i="10"/>
  <c r="O34" i="10"/>
  <c r="O43" i="10"/>
  <c r="O45" i="10"/>
  <c r="O44" i="10" s="1"/>
  <c r="O24" i="10"/>
  <c r="O30" i="10"/>
  <c r="O36" i="10"/>
  <c r="O49" i="10"/>
  <c r="O13" i="10"/>
  <c r="O38" i="10"/>
  <c r="O52" i="10"/>
  <c r="O35" i="10"/>
  <c r="O46" i="10"/>
  <c r="F10" i="10"/>
  <c r="F20" i="10"/>
  <c r="F34" i="10"/>
  <c r="F33" i="10" s="1"/>
  <c r="F43" i="10"/>
  <c r="F45" i="10"/>
  <c r="F36" i="10"/>
  <c r="F49" i="10"/>
  <c r="F7" i="10"/>
  <c r="F17" i="10"/>
  <c r="F32" i="10"/>
  <c r="F9" i="10"/>
  <c r="F19" i="10"/>
  <c r="F42" i="10"/>
  <c r="F15" i="10"/>
  <c r="F23" i="10"/>
  <c r="F29" i="10"/>
  <c r="F54" i="10"/>
  <c r="F35" i="10"/>
  <c r="F46" i="10"/>
  <c r="F31" i="10"/>
  <c r="F12" i="10"/>
  <c r="F11" i="10" s="1"/>
  <c r="F37" i="10"/>
  <c r="F50" i="10"/>
  <c r="F8" i="10"/>
  <c r="F18" i="10"/>
  <c r="F14" i="10"/>
  <c r="F22" i="10"/>
  <c r="F21" i="10" s="1"/>
  <c r="F28" i="10"/>
  <c r="F53" i="10"/>
  <c r="F30" i="10"/>
  <c r="F24" i="10"/>
  <c r="F38" i="10"/>
  <c r="F13" i="10"/>
  <c r="F52" i="10"/>
  <c r="W5" i="12"/>
  <c r="W4" i="12" s="1"/>
  <c r="W28" i="12" s="1"/>
  <c r="W38" i="12" s="1"/>
  <c r="H5" i="8"/>
  <c r="H40" i="12" s="1"/>
  <c r="J31" i="10"/>
  <c r="J8" i="10"/>
  <c r="J18" i="10"/>
  <c r="J14" i="10"/>
  <c r="J22" i="10"/>
  <c r="J28" i="10"/>
  <c r="J53" i="10"/>
  <c r="J24" i="10"/>
  <c r="J30" i="10"/>
  <c r="J36" i="10"/>
  <c r="J49" i="10"/>
  <c r="J7" i="10"/>
  <c r="J6" i="10" s="1"/>
  <c r="J17" i="10"/>
  <c r="J32" i="10"/>
  <c r="J13" i="10"/>
  <c r="J38" i="10"/>
  <c r="J52" i="10"/>
  <c r="J9" i="10"/>
  <c r="J19" i="10"/>
  <c r="J42" i="10"/>
  <c r="J41" i="10" s="1"/>
  <c r="J15" i="10"/>
  <c r="J23" i="10"/>
  <c r="J29" i="10"/>
  <c r="J54" i="10"/>
  <c r="J35" i="10"/>
  <c r="J46" i="10"/>
  <c r="J10" i="10"/>
  <c r="J20" i="10"/>
  <c r="J43" i="10"/>
  <c r="J37" i="10"/>
  <c r="J45" i="10"/>
  <c r="J44" i="10" s="1"/>
  <c r="J12" i="10"/>
  <c r="J50" i="10"/>
  <c r="J34" i="10"/>
  <c r="G6" i="8"/>
  <c r="N9" i="8"/>
  <c r="N18" i="8" s="1"/>
  <c r="N19" i="8" s="1"/>
  <c r="P28" i="12"/>
  <c r="P38" i="12" s="1"/>
  <c r="N13" i="10"/>
  <c r="N38" i="10"/>
  <c r="N52" i="10"/>
  <c r="N15" i="10"/>
  <c r="N23" i="10"/>
  <c r="N29" i="10"/>
  <c r="N54" i="10"/>
  <c r="N35" i="10"/>
  <c r="N46" i="10"/>
  <c r="N12" i="10"/>
  <c r="N11" i="10" s="1"/>
  <c r="N37" i="10"/>
  <c r="N50" i="10"/>
  <c r="N8" i="10"/>
  <c r="N18" i="10"/>
  <c r="N14" i="10"/>
  <c r="N22" i="10"/>
  <c r="N28" i="10"/>
  <c r="N27" i="10" s="1"/>
  <c r="N53" i="10"/>
  <c r="N10" i="10"/>
  <c r="N20" i="10"/>
  <c r="N34" i="10"/>
  <c r="N43" i="10"/>
  <c r="N45" i="10"/>
  <c r="N44" i="10" s="1"/>
  <c r="N47" i="10" s="1"/>
  <c r="N24" i="10"/>
  <c r="N30" i="10"/>
  <c r="N36" i="10"/>
  <c r="N49" i="10"/>
  <c r="N7" i="10"/>
  <c r="N17" i="10"/>
  <c r="N32" i="10"/>
  <c r="N9" i="10"/>
  <c r="N19" i="10"/>
  <c r="N42" i="10"/>
  <c r="N41" i="10" s="1"/>
  <c r="N31" i="10"/>
  <c r="L6" i="8"/>
  <c r="L9" i="8" s="1"/>
  <c r="L18" i="8" s="1"/>
  <c r="L19" i="8" s="1"/>
  <c r="Q24" i="10"/>
  <c r="Q30" i="10"/>
  <c r="Q7" i="10"/>
  <c r="Q17" i="10"/>
  <c r="Q32" i="10"/>
  <c r="Q13" i="10"/>
  <c r="Q38" i="10"/>
  <c r="Q52" i="10"/>
  <c r="Q15" i="10"/>
  <c r="Q23" i="10"/>
  <c r="Q29" i="10"/>
  <c r="Q54" i="10"/>
  <c r="Q35" i="10"/>
  <c r="Q46" i="10"/>
  <c r="Q31" i="10"/>
  <c r="Q12" i="10"/>
  <c r="Q37" i="10"/>
  <c r="Q50" i="10"/>
  <c r="Q8" i="10"/>
  <c r="Q18" i="10"/>
  <c r="Q14" i="10"/>
  <c r="Q11" i="10" s="1"/>
  <c r="Q22" i="10"/>
  <c r="Q21" i="10" s="1"/>
  <c r="Q28" i="10"/>
  <c r="Q27" i="10" s="1"/>
  <c r="Q53" i="10"/>
  <c r="Q10" i="10"/>
  <c r="Q20" i="10"/>
  <c r="Q34" i="10"/>
  <c r="Q43" i="10"/>
  <c r="Q45" i="10"/>
  <c r="Q44" i="10" s="1"/>
  <c r="Q9" i="10"/>
  <c r="Q19" i="10"/>
  <c r="Q42" i="10"/>
  <c r="Q41" i="10" s="1"/>
  <c r="Q49" i="10"/>
  <c r="Q36" i="10"/>
  <c r="V31" i="10"/>
  <c r="V8" i="10"/>
  <c r="V18" i="10"/>
  <c r="V14" i="10"/>
  <c r="V22" i="10"/>
  <c r="V28" i="10"/>
  <c r="V53" i="10"/>
  <c r="V24" i="10"/>
  <c r="V30" i="10"/>
  <c r="V36" i="10"/>
  <c r="V49" i="10"/>
  <c r="V7" i="10"/>
  <c r="V17" i="10"/>
  <c r="V16" i="10" s="1"/>
  <c r="V32" i="10"/>
  <c r="V13" i="10"/>
  <c r="V38" i="10"/>
  <c r="V52" i="10"/>
  <c r="V9" i="10"/>
  <c r="V19" i="10"/>
  <c r="V42" i="10"/>
  <c r="V15" i="10"/>
  <c r="V23" i="10"/>
  <c r="V29" i="10"/>
  <c r="V54" i="10"/>
  <c r="V35" i="10"/>
  <c r="V46" i="10"/>
  <c r="V37" i="10"/>
  <c r="V50" i="10"/>
  <c r="V34" i="10"/>
  <c r="V45" i="10"/>
  <c r="V10" i="10"/>
  <c r="V20" i="10"/>
  <c r="V12" i="10"/>
  <c r="V43" i="10"/>
  <c r="E6" i="8"/>
  <c r="M6" i="8"/>
  <c r="O6" i="8"/>
  <c r="N40" i="12"/>
  <c r="N5" i="8"/>
  <c r="N21" i="8" s="1"/>
  <c r="S6" i="8"/>
  <c r="K5" i="8"/>
  <c r="K21" i="8" s="1"/>
  <c r="M9" i="10"/>
  <c r="M19" i="10"/>
  <c r="M42" i="10"/>
  <c r="M41" i="10" s="1"/>
  <c r="M35" i="10"/>
  <c r="M46" i="10"/>
  <c r="M31" i="10"/>
  <c r="M8" i="10"/>
  <c r="M18" i="10"/>
  <c r="M14" i="10"/>
  <c r="M22" i="10"/>
  <c r="M28" i="10"/>
  <c r="M53" i="10"/>
  <c r="M10" i="10"/>
  <c r="M20" i="10"/>
  <c r="M34" i="10"/>
  <c r="M43" i="10"/>
  <c r="M45" i="10"/>
  <c r="M44" i="10" s="1"/>
  <c r="M47" i="10" s="1"/>
  <c r="M24" i="10"/>
  <c r="M30" i="10"/>
  <c r="M36" i="10"/>
  <c r="M49" i="10"/>
  <c r="M7" i="10"/>
  <c r="M17" i="10"/>
  <c r="M32" i="10"/>
  <c r="M13" i="10"/>
  <c r="M38" i="10"/>
  <c r="M52" i="10"/>
  <c r="M29" i="10"/>
  <c r="M23" i="10"/>
  <c r="M15" i="10"/>
  <c r="M12" i="10"/>
  <c r="M37" i="10"/>
  <c r="M54" i="10"/>
  <c r="M50" i="10"/>
  <c r="X23" i="11"/>
  <c r="Y23" i="11" s="1"/>
  <c r="X34" i="11"/>
  <c r="Y34" i="11" s="1"/>
  <c r="D6" i="11"/>
  <c r="D5" i="11" s="1"/>
  <c r="X71" i="11"/>
  <c r="Y71" i="11" s="1"/>
  <c r="X37" i="11"/>
  <c r="Y37" i="11" s="1"/>
  <c r="D80" i="11"/>
  <c r="D86" i="11" s="1"/>
  <c r="X7" i="11"/>
  <c r="Y7" i="11" s="1"/>
  <c r="X85" i="11"/>
  <c r="Y85" i="11" s="1"/>
  <c r="X65" i="11"/>
  <c r="Y65" i="11" s="1"/>
  <c r="X56" i="11"/>
  <c r="Y56" i="11" s="1"/>
  <c r="D6" i="12"/>
  <c r="D25" i="12"/>
  <c r="D20" i="12"/>
  <c r="D11" i="12"/>
  <c r="D16" i="12"/>
  <c r="D13" i="8"/>
  <c r="D17" i="8"/>
  <c r="D10" i="8"/>
  <c r="D14" i="8"/>
  <c r="D11" i="8"/>
  <c r="D15" i="8"/>
  <c r="D7" i="8"/>
  <c r="D12" i="8"/>
  <c r="D16" i="8"/>
  <c r="X12" i="12"/>
  <c r="Y12" i="12" s="1"/>
  <c r="W3" i="10"/>
  <c r="X33" i="12"/>
  <c r="Y33" i="12" s="1"/>
  <c r="X34" i="12"/>
  <c r="Y34" i="12" s="1"/>
  <c r="X9" i="12"/>
  <c r="Y9" i="12" s="1"/>
  <c r="X8" i="12"/>
  <c r="Y8" i="12" s="1"/>
  <c r="X21" i="12"/>
  <c r="Y21" i="12" s="1"/>
  <c r="X23" i="12"/>
  <c r="Y23" i="12" s="1"/>
  <c r="X37" i="12"/>
  <c r="Y37" i="12" s="1"/>
  <c r="X32" i="12"/>
  <c r="Y32" i="12" s="1"/>
  <c r="X7" i="12"/>
  <c r="Y7" i="12" s="1"/>
  <c r="X19" i="12"/>
  <c r="Y19" i="12" s="1"/>
  <c r="X26" i="12"/>
  <c r="Y26" i="12" s="1"/>
  <c r="X35" i="12"/>
  <c r="Y35" i="12" s="1"/>
  <c r="X30" i="12"/>
  <c r="Y30" i="12" s="1"/>
  <c r="X24" i="12"/>
  <c r="Y24" i="12" s="1"/>
  <c r="X10" i="12"/>
  <c r="Y10" i="12" s="1"/>
  <c r="X31" i="12"/>
  <c r="Y31" i="12" s="1"/>
  <c r="X13" i="12"/>
  <c r="Y13" i="12" s="1"/>
  <c r="X29" i="12"/>
  <c r="Y29" i="12" s="1"/>
  <c r="X15" i="12"/>
  <c r="Y15" i="12" s="1"/>
  <c r="X22" i="12"/>
  <c r="Y22" i="12" s="1"/>
  <c r="X36" i="12"/>
  <c r="Y36" i="12" s="1"/>
  <c r="X17" i="12"/>
  <c r="Y17" i="12" s="1"/>
  <c r="X14" i="12"/>
  <c r="Y14" i="12" s="1"/>
  <c r="X27" i="12"/>
  <c r="Y27" i="12" s="1"/>
  <c r="D3" i="10"/>
  <c r="X18" i="12"/>
  <c r="Y18" i="12" s="1"/>
  <c r="L22" i="8" l="1"/>
  <c r="L90" i="11"/>
  <c r="F27" i="10"/>
  <c r="F39" i="10"/>
  <c r="T47" i="10"/>
  <c r="V6" i="10"/>
  <c r="K9" i="8"/>
  <c r="K18" i="8" s="1"/>
  <c r="K19" i="8" s="1"/>
  <c r="O11" i="10"/>
  <c r="O5" i="10" s="1"/>
  <c r="O25" i="10" s="1"/>
  <c r="O5" i="8"/>
  <c r="O21" i="8" s="1"/>
  <c r="Q5" i="8"/>
  <c r="F5" i="8"/>
  <c r="F21" i="8" s="1"/>
  <c r="M33" i="10"/>
  <c r="M39" i="10" s="1"/>
  <c r="N33" i="10"/>
  <c r="N39" i="10" s="1"/>
  <c r="J33" i="10"/>
  <c r="F41" i="10"/>
  <c r="O33" i="10"/>
  <c r="O39" i="10" s="1"/>
  <c r="I5" i="8"/>
  <c r="K44" i="10"/>
  <c r="K47" i="10" s="1"/>
  <c r="H27" i="10"/>
  <c r="H21" i="8"/>
  <c r="H9" i="8"/>
  <c r="H18" i="8" s="1"/>
  <c r="H19" i="8" s="1"/>
  <c r="F9" i="8"/>
  <c r="F18" i="8" s="1"/>
  <c r="F19" i="8" s="1"/>
  <c r="J40" i="12"/>
  <c r="J5" i="8"/>
  <c r="R41" i="10"/>
  <c r="L16" i="10"/>
  <c r="G11" i="10"/>
  <c r="V5" i="8"/>
  <c r="P44" i="10"/>
  <c r="P47" i="10" s="1"/>
  <c r="G5" i="8"/>
  <c r="G21" i="8" s="1"/>
  <c r="U33" i="10"/>
  <c r="O9" i="8"/>
  <c r="O18" i="8" s="1"/>
  <c r="O19" i="8" s="1"/>
  <c r="E5" i="10"/>
  <c r="D7" i="10"/>
  <c r="D49" i="10"/>
  <c r="D29" i="10"/>
  <c r="D20" i="10"/>
  <c r="D18" i="10"/>
  <c r="D12" i="10"/>
  <c r="D10" i="10"/>
  <c r="D8" i="10"/>
  <c r="W35" i="10"/>
  <c r="W46" i="10"/>
  <c r="W12" i="10"/>
  <c r="W37" i="10"/>
  <c r="W50" i="10"/>
  <c r="W8" i="10"/>
  <c r="W18" i="10"/>
  <c r="W10" i="10"/>
  <c r="W20" i="10"/>
  <c r="W34" i="10"/>
  <c r="W43" i="10"/>
  <c r="W45" i="10"/>
  <c r="W24" i="10"/>
  <c r="W30" i="10"/>
  <c r="W36" i="10"/>
  <c r="W49" i="10"/>
  <c r="W7" i="10"/>
  <c r="W17" i="10"/>
  <c r="W32" i="10"/>
  <c r="W13" i="10"/>
  <c r="W38" i="10"/>
  <c r="W52" i="10"/>
  <c r="W9" i="10"/>
  <c r="W19" i="10"/>
  <c r="W42" i="10"/>
  <c r="W41" i="10" s="1"/>
  <c r="W15" i="10"/>
  <c r="W23" i="10"/>
  <c r="W29" i="10"/>
  <c r="W54" i="10"/>
  <c r="W14" i="10"/>
  <c r="W53" i="10"/>
  <c r="W22" i="10"/>
  <c r="W28" i="10"/>
  <c r="W31" i="10"/>
  <c r="V11" i="10"/>
  <c r="J11" i="10"/>
  <c r="J5" i="10" s="1"/>
  <c r="W40" i="12"/>
  <c r="W5" i="8"/>
  <c r="S11" i="10"/>
  <c r="E27" i="10"/>
  <c r="E39" i="10" s="1"/>
  <c r="R16" i="10"/>
  <c r="L6" i="10"/>
  <c r="L5" i="10" s="1"/>
  <c r="L21" i="10"/>
  <c r="M5" i="8"/>
  <c r="T11" i="10"/>
  <c r="P11" i="10"/>
  <c r="I33" i="10"/>
  <c r="I39" i="10" s="1"/>
  <c r="K21" i="10"/>
  <c r="K33" i="10"/>
  <c r="N22" i="8"/>
  <c r="N90" i="11"/>
  <c r="V41" i="10"/>
  <c r="J47" i="10"/>
  <c r="J16" i="10"/>
  <c r="T5" i="8"/>
  <c r="T21" i="8" s="1"/>
  <c r="T40" i="12"/>
  <c r="G16" i="10"/>
  <c r="G25" i="10" s="1"/>
  <c r="R22" i="8"/>
  <c r="R90" i="11"/>
  <c r="P33" i="10"/>
  <c r="P39" i="10" s="1"/>
  <c r="K27" i="10"/>
  <c r="H44" i="10"/>
  <c r="H47" i="10" s="1"/>
  <c r="E25" i="10"/>
  <c r="G6" i="10"/>
  <c r="G5" i="10" s="1"/>
  <c r="M6" i="10"/>
  <c r="M5" i="10" s="1"/>
  <c r="M21" i="10"/>
  <c r="K40" i="12"/>
  <c r="V44" i="10"/>
  <c r="V47" i="10" s="1"/>
  <c r="V27" i="10"/>
  <c r="Q16" i="10"/>
  <c r="N6" i="10"/>
  <c r="N5" i="10" s="1"/>
  <c r="N21" i="10"/>
  <c r="J21" i="10"/>
  <c r="F6" i="10"/>
  <c r="F5" i="10" s="1"/>
  <c r="O21" i="10"/>
  <c r="O41" i="10"/>
  <c r="O47" i="10" s="1"/>
  <c r="R11" i="10"/>
  <c r="L27" i="10"/>
  <c r="L39" i="10" s="1"/>
  <c r="S40" i="12"/>
  <c r="T16" i="10"/>
  <c r="P16" i="10"/>
  <c r="H33" i="10"/>
  <c r="H39" i="10" s="1"/>
  <c r="U27" i="10"/>
  <c r="E21" i="8"/>
  <c r="E9" i="8"/>
  <c r="E18" i="8" s="1"/>
  <c r="E19" i="8" s="1"/>
  <c r="M27" i="10"/>
  <c r="N16" i="10"/>
  <c r="S9" i="8"/>
  <c r="S18" i="8" s="1"/>
  <c r="S19" i="8" s="1"/>
  <c r="V33" i="10"/>
  <c r="V21" i="10"/>
  <c r="Q33" i="10"/>
  <c r="Q39" i="10" s="1"/>
  <c r="Q6" i="10"/>
  <c r="Q5" i="10" s="1"/>
  <c r="S6" i="10"/>
  <c r="S5" i="10" s="1"/>
  <c r="S25" i="10" s="1"/>
  <c r="S48" i="10" s="1"/>
  <c r="S51" i="10" s="1"/>
  <c r="E41" i="10"/>
  <c r="R6" i="10"/>
  <c r="R5" i="10" s="1"/>
  <c r="L47" i="10"/>
  <c r="L11" i="10"/>
  <c r="T6" i="10"/>
  <c r="P41" i="10"/>
  <c r="I27" i="10"/>
  <c r="K16" i="10"/>
  <c r="H6" i="10"/>
  <c r="U21" i="10"/>
  <c r="E40" i="12"/>
  <c r="M16" i="10"/>
  <c r="M25" i="10" s="1"/>
  <c r="M48" i="10" s="1"/>
  <c r="M51" i="10" s="1"/>
  <c r="M55" i="10" s="1"/>
  <c r="Q47" i="10"/>
  <c r="J27" i="10"/>
  <c r="F16" i="10"/>
  <c r="F25" i="10" s="1"/>
  <c r="L44" i="10"/>
  <c r="G44" i="10"/>
  <c r="G47" i="10" s="1"/>
  <c r="T27" i="10"/>
  <c r="T39" i="10" s="1"/>
  <c r="P27" i="10"/>
  <c r="I21" i="10"/>
  <c r="K6" i="10"/>
  <c r="K5" i="10" s="1"/>
  <c r="U16" i="10"/>
  <c r="U25" i="10" s="1"/>
  <c r="U9" i="8"/>
  <c r="U18" i="8" s="1"/>
  <c r="U19" i="8" s="1"/>
  <c r="U21" i="8"/>
  <c r="P40" i="12"/>
  <c r="P5" i="8"/>
  <c r="R47" i="10"/>
  <c r="M11" i="10"/>
  <c r="F44" i="10"/>
  <c r="S44" i="10"/>
  <c r="S47" i="10" s="1"/>
  <c r="E44" i="10"/>
  <c r="R33" i="10"/>
  <c r="R39" i="10" s="1"/>
  <c r="G33" i="10"/>
  <c r="G39" i="10" s="1"/>
  <c r="G27" i="10"/>
  <c r="P21" i="10"/>
  <c r="P6" i="10"/>
  <c r="P5" i="10" s="1"/>
  <c r="P25" i="10" s="1"/>
  <c r="P48" i="10" s="1"/>
  <c r="P51" i="10" s="1"/>
  <c r="I16" i="10"/>
  <c r="I11" i="10"/>
  <c r="I5" i="10" s="1"/>
  <c r="I25" i="10" s="1"/>
  <c r="I48" i="10" s="1"/>
  <c r="I51" i="10" s="1"/>
  <c r="H11" i="10"/>
  <c r="U6" i="10"/>
  <c r="U5" i="10" s="1"/>
  <c r="U40" i="12"/>
  <c r="X16" i="12"/>
  <c r="Y16" i="12" s="1"/>
  <c r="X6" i="12"/>
  <c r="Y6" i="12" s="1"/>
  <c r="X20" i="12"/>
  <c r="Y20" i="12" s="1"/>
  <c r="X25" i="12"/>
  <c r="Y25" i="12" s="1"/>
  <c r="D5" i="12"/>
  <c r="D4" i="12" s="1"/>
  <c r="D28" i="12" s="1"/>
  <c r="X11" i="12"/>
  <c r="Y11" i="12" s="1"/>
  <c r="X86" i="11"/>
  <c r="Y86" i="11" s="1"/>
  <c r="X80" i="11"/>
  <c r="Y80" i="11" s="1"/>
  <c r="D6" i="8"/>
  <c r="X5" i="11"/>
  <c r="Y5" i="11" s="1"/>
  <c r="D15" i="10"/>
  <c r="D19" i="10"/>
  <c r="D13" i="10"/>
  <c r="D28" i="10"/>
  <c r="D37" i="10"/>
  <c r="D43" i="10"/>
  <c r="D54" i="10"/>
  <c r="D14" i="10"/>
  <c r="D22" i="10"/>
  <c r="D30" i="10"/>
  <c r="D34" i="10"/>
  <c r="D38" i="10"/>
  <c r="D50" i="10"/>
  <c r="D9" i="10"/>
  <c r="D17" i="10"/>
  <c r="D23" i="10"/>
  <c r="D31" i="10"/>
  <c r="D35" i="10"/>
  <c r="D45" i="10"/>
  <c r="D52" i="10"/>
  <c r="D24" i="10"/>
  <c r="D32" i="10"/>
  <c r="D36" i="10"/>
  <c r="D42" i="10"/>
  <c r="D46" i="10"/>
  <c r="D53" i="10"/>
  <c r="X7" i="8"/>
  <c r="Y7" i="8" s="1"/>
  <c r="X15" i="8"/>
  <c r="Y15" i="8" s="1"/>
  <c r="X10" i="8"/>
  <c r="Y10" i="8" s="1"/>
  <c r="X12" i="8"/>
  <c r="Y12" i="8" s="1"/>
  <c r="X16" i="8"/>
  <c r="Y16" i="8" s="1"/>
  <c r="X8" i="8"/>
  <c r="Y8" i="8" s="1"/>
  <c r="X14" i="8"/>
  <c r="Y14" i="8" s="1"/>
  <c r="X11" i="8"/>
  <c r="Y11" i="8" s="1"/>
  <c r="X13" i="8"/>
  <c r="Y13" i="8" s="1"/>
  <c r="X4" i="8"/>
  <c r="Y4" i="8" s="1"/>
  <c r="X17" i="8"/>
  <c r="Y17" i="8" s="1"/>
  <c r="O48" i="10" l="1"/>
  <c r="O51" i="10" s="1"/>
  <c r="I55" i="10"/>
  <c r="I89" i="11" s="1"/>
  <c r="S55" i="10"/>
  <c r="S57" i="10" s="1"/>
  <c r="M57" i="10"/>
  <c r="M89" i="11"/>
  <c r="M51" i="11"/>
  <c r="M50" i="11" s="1"/>
  <c r="M63" i="11" s="1"/>
  <c r="M88" i="11" s="1"/>
  <c r="F48" i="10"/>
  <c r="F51" i="10" s="1"/>
  <c r="E22" i="8"/>
  <c r="E90" i="11"/>
  <c r="E48" i="10"/>
  <c r="E51" i="10" s="1"/>
  <c r="J21" i="8"/>
  <c r="J9" i="8"/>
  <c r="J18" i="8" s="1"/>
  <c r="J19" i="8" s="1"/>
  <c r="P21" i="8"/>
  <c r="P9" i="8"/>
  <c r="P18" i="8" s="1"/>
  <c r="P19" i="8" s="1"/>
  <c r="W11" i="10"/>
  <c r="O40" i="12"/>
  <c r="K39" i="10"/>
  <c r="W21" i="8"/>
  <c r="W9" i="8"/>
  <c r="W18" i="8" s="1"/>
  <c r="W19" i="8" s="1"/>
  <c r="O22" i="8"/>
  <c r="O90" i="11"/>
  <c r="F22" i="8"/>
  <c r="F90" i="11"/>
  <c r="J39" i="10"/>
  <c r="K22" i="8"/>
  <c r="K90" i="11"/>
  <c r="W44" i="10"/>
  <c r="W47" i="10" s="1"/>
  <c r="G9" i="8"/>
  <c r="G18" i="8" s="1"/>
  <c r="G19" i="8" s="1"/>
  <c r="H22" i="8"/>
  <c r="H90" i="11"/>
  <c r="Q25" i="10"/>
  <c r="Q48" i="10" s="1"/>
  <c r="Q51" i="10" s="1"/>
  <c r="U48" i="10"/>
  <c r="U51" i="10" s="1"/>
  <c r="U55" i="10" s="1"/>
  <c r="G40" i="12"/>
  <c r="V5" i="10"/>
  <c r="V25" i="10" s="1"/>
  <c r="V48" i="10" s="1"/>
  <c r="V51" i="10" s="1"/>
  <c r="G48" i="10"/>
  <c r="G51" i="10" s="1"/>
  <c r="W33" i="10"/>
  <c r="F40" i="12"/>
  <c r="M21" i="8"/>
  <c r="M9" i="8"/>
  <c r="M18" i="8" s="1"/>
  <c r="M19" i="8" s="1"/>
  <c r="W27" i="10"/>
  <c r="V21" i="8"/>
  <c r="V9" i="8"/>
  <c r="V18" i="8" s="1"/>
  <c r="V19" i="8" s="1"/>
  <c r="U39" i="10"/>
  <c r="U22" i="8"/>
  <c r="U90" i="11"/>
  <c r="H5" i="10"/>
  <c r="H25" i="10" s="1"/>
  <c r="H48" i="10" s="1"/>
  <c r="H51" i="10" s="1"/>
  <c r="K25" i="10"/>
  <c r="V39" i="10"/>
  <c r="S22" i="8"/>
  <c r="S90" i="11"/>
  <c r="M40" i="12"/>
  <c r="W21" i="10"/>
  <c r="V40" i="12"/>
  <c r="Q9" i="8"/>
  <c r="Q18" i="8" s="1"/>
  <c r="Q19" i="8" s="1"/>
  <c r="Q21" i="8"/>
  <c r="N25" i="10"/>
  <c r="N48" i="10" s="1"/>
  <c r="N51" i="10" s="1"/>
  <c r="J25" i="10"/>
  <c r="J48" i="10" s="1"/>
  <c r="J51" i="10" s="1"/>
  <c r="J55" i="10" s="1"/>
  <c r="Q40" i="12"/>
  <c r="E47" i="10"/>
  <c r="F47" i="10"/>
  <c r="T5" i="10"/>
  <c r="T25" i="10" s="1"/>
  <c r="T48" i="10" s="1"/>
  <c r="T51" i="10" s="1"/>
  <c r="W16" i="10"/>
  <c r="L25" i="10"/>
  <c r="L48" i="10" s="1"/>
  <c r="L51" i="10" s="1"/>
  <c r="I9" i="8"/>
  <c r="I18" i="8" s="1"/>
  <c r="I19" i="8" s="1"/>
  <c r="I21" i="8"/>
  <c r="P55" i="10"/>
  <c r="P57" i="10" s="1"/>
  <c r="R25" i="10"/>
  <c r="R48" i="10" s="1"/>
  <c r="R51" i="10" s="1"/>
  <c r="R55" i="10" s="1"/>
  <c r="W6" i="10"/>
  <c r="W5" i="10" s="1"/>
  <c r="I40" i="12"/>
  <c r="T9" i="8"/>
  <c r="T18" i="8" s="1"/>
  <c r="T19" i="8" s="1"/>
  <c r="D44" i="10"/>
  <c r="D21" i="10"/>
  <c r="X5" i="12"/>
  <c r="Y5" i="12" s="1"/>
  <c r="X4" i="12"/>
  <c r="Y4" i="12" s="1"/>
  <c r="X6" i="8"/>
  <c r="Y6" i="8" s="1"/>
  <c r="D11" i="10"/>
  <c r="D33" i="10"/>
  <c r="D27" i="10"/>
  <c r="D16" i="10"/>
  <c r="D41" i="10"/>
  <c r="D6" i="10"/>
  <c r="D38" i="12"/>
  <c r="D5" i="8" s="1"/>
  <c r="X28" i="12"/>
  <c r="Y28" i="12" s="1"/>
  <c r="X43" i="10"/>
  <c r="Y43" i="10" s="1"/>
  <c r="X50" i="10"/>
  <c r="Y50" i="10" s="1"/>
  <c r="X53" i="10"/>
  <c r="Y53" i="10" s="1"/>
  <c r="X38" i="10"/>
  <c r="Y38" i="10" s="1"/>
  <c r="X37" i="10"/>
  <c r="Y37" i="10" s="1"/>
  <c r="X52" i="10"/>
  <c r="Y52" i="10" s="1"/>
  <c r="X22" i="10"/>
  <c r="Y22" i="10" s="1"/>
  <c r="X24" i="10"/>
  <c r="Y24" i="10" s="1"/>
  <c r="X54" i="10"/>
  <c r="X20" i="10"/>
  <c r="Y20" i="10" s="1"/>
  <c r="X14" i="10"/>
  <c r="Y14" i="10" s="1"/>
  <c r="X29" i="10"/>
  <c r="Y29" i="10" s="1"/>
  <c r="X30" i="10"/>
  <c r="Y30" i="10" s="1"/>
  <c r="X8" i="10"/>
  <c r="Y8" i="10" s="1"/>
  <c r="X28" i="10"/>
  <c r="Y28" i="10" s="1"/>
  <c r="X45" i="10"/>
  <c r="Y45" i="10" s="1"/>
  <c r="X31" i="10"/>
  <c r="Y31" i="10" s="1"/>
  <c r="X32" i="10"/>
  <c r="Y32" i="10" s="1"/>
  <c r="X36" i="10"/>
  <c r="Y36" i="10" s="1"/>
  <c r="X23" i="10"/>
  <c r="Y23" i="10" s="1"/>
  <c r="X10" i="10"/>
  <c r="Y10" i="10" s="1"/>
  <c r="X18" i="10"/>
  <c r="Y18" i="10" s="1"/>
  <c r="X49" i="10"/>
  <c r="Y49" i="10" s="1"/>
  <c r="X15" i="10"/>
  <c r="Y15" i="10" s="1"/>
  <c r="X46" i="10"/>
  <c r="Y46" i="10" s="1"/>
  <c r="X12" i="10"/>
  <c r="Y12" i="10" s="1"/>
  <c r="X7" i="10"/>
  <c r="Y7" i="10" s="1"/>
  <c r="X19" i="10"/>
  <c r="Y19" i="10" s="1"/>
  <c r="X42" i="10"/>
  <c r="Y42" i="10" s="1"/>
  <c r="X34" i="10"/>
  <c r="Y34" i="10" s="1"/>
  <c r="X17" i="10"/>
  <c r="Y17" i="10" s="1"/>
  <c r="X9" i="10"/>
  <c r="Y9" i="10" s="1"/>
  <c r="X35" i="10"/>
  <c r="Y35" i="10" s="1"/>
  <c r="X13" i="10"/>
  <c r="Y13" i="10" s="1"/>
  <c r="N55" i="10" l="1"/>
  <c r="N57" i="10" s="1"/>
  <c r="U57" i="10"/>
  <c r="U89" i="11"/>
  <c r="U51" i="11"/>
  <c r="U50" i="11" s="1"/>
  <c r="U63" i="11" s="1"/>
  <c r="U88" i="11" s="1"/>
  <c r="J57" i="10"/>
  <c r="J89" i="11"/>
  <c r="R57" i="10"/>
  <c r="R51" i="11"/>
  <c r="R50" i="11" s="1"/>
  <c r="R63" i="11" s="1"/>
  <c r="R88" i="11" s="1"/>
  <c r="R89" i="11"/>
  <c r="Q55" i="10"/>
  <c r="Q57" i="10"/>
  <c r="W22" i="8"/>
  <c r="W90" i="11"/>
  <c r="F55" i="10"/>
  <c r="F57" i="10"/>
  <c r="P89" i="11"/>
  <c r="P51" i="11"/>
  <c r="P50" i="11" s="1"/>
  <c r="P63" i="11" s="1"/>
  <c r="P88" i="11" s="1"/>
  <c r="Q22" i="8"/>
  <c r="Q90" i="11"/>
  <c r="V22" i="8"/>
  <c r="V90" i="11"/>
  <c r="I22" i="8"/>
  <c r="I90" i="11"/>
  <c r="G22" i="8"/>
  <c r="G90" i="11"/>
  <c r="L55" i="10"/>
  <c r="L89" i="11" s="1"/>
  <c r="M22" i="8"/>
  <c r="M90" i="11"/>
  <c r="H55" i="10"/>
  <c r="H89" i="11" s="1"/>
  <c r="H57" i="10"/>
  <c r="P22" i="8"/>
  <c r="P90" i="11"/>
  <c r="S89" i="11"/>
  <c r="S51" i="11"/>
  <c r="S50" i="11" s="1"/>
  <c r="S63" i="11" s="1"/>
  <c r="S88" i="11" s="1"/>
  <c r="E55" i="10"/>
  <c r="E57" i="10"/>
  <c r="I57" i="10"/>
  <c r="V55" i="10"/>
  <c r="V57" i="10"/>
  <c r="W39" i="10"/>
  <c r="J22" i="8"/>
  <c r="J90" i="11"/>
  <c r="W25" i="10"/>
  <c r="T55" i="10"/>
  <c r="T57" i="10"/>
  <c r="T22" i="8"/>
  <c r="T90" i="11"/>
  <c r="K48" i="10"/>
  <c r="K51" i="10" s="1"/>
  <c r="G55" i="10"/>
  <c r="G89" i="11" s="1"/>
  <c r="G57" i="10"/>
  <c r="O55" i="10"/>
  <c r="Y54" i="10"/>
  <c r="D47" i="10"/>
  <c r="D39" i="10"/>
  <c r="X33" i="10"/>
  <c r="Y33" i="10" s="1"/>
  <c r="X21" i="10"/>
  <c r="Y21" i="10" s="1"/>
  <c r="X16" i="10"/>
  <c r="Y16" i="10" s="1"/>
  <c r="X11" i="10"/>
  <c r="Y11" i="10" s="1"/>
  <c r="X44" i="10"/>
  <c r="Y44" i="10" s="1"/>
  <c r="D5" i="10"/>
  <c r="D25" i="10" s="1"/>
  <c r="X27" i="10"/>
  <c r="Y27" i="10" s="1"/>
  <c r="X41" i="10"/>
  <c r="Y41" i="10" s="1"/>
  <c r="X6" i="10"/>
  <c r="Y6" i="10" s="1"/>
  <c r="D40" i="12"/>
  <c r="X38" i="12"/>
  <c r="T89" i="11" l="1"/>
  <c r="T51" i="11"/>
  <c r="T50" i="11" s="1"/>
  <c r="T63" i="11" s="1"/>
  <c r="T88" i="11" s="1"/>
  <c r="Q89" i="11"/>
  <c r="Q51" i="11"/>
  <c r="Q50" i="11" s="1"/>
  <c r="Q63" i="11" s="1"/>
  <c r="Q88" i="11" s="1"/>
  <c r="W48" i="10"/>
  <c r="W51" i="10" s="1"/>
  <c r="O89" i="11"/>
  <c r="O51" i="11"/>
  <c r="O50" i="11" s="1"/>
  <c r="O63" i="11" s="1"/>
  <c r="O88" i="11" s="1"/>
  <c r="V89" i="11"/>
  <c r="V51" i="11"/>
  <c r="V50" i="11" s="1"/>
  <c r="V63" i="11" s="1"/>
  <c r="V88" i="11" s="1"/>
  <c r="L57" i="10"/>
  <c r="F89" i="11"/>
  <c r="F51" i="11"/>
  <c r="F50" i="11" s="1"/>
  <c r="F63" i="11" s="1"/>
  <c r="F88" i="11" s="1"/>
  <c r="X53" i="11"/>
  <c r="Y53" i="11" s="1"/>
  <c r="K55" i="10"/>
  <c r="K89" i="11" s="1"/>
  <c r="O57" i="10"/>
  <c r="E89" i="11"/>
  <c r="E51" i="11"/>
  <c r="E50" i="11" s="1"/>
  <c r="E63" i="11" s="1"/>
  <c r="E88" i="11" s="1"/>
  <c r="N89" i="11"/>
  <c r="N51" i="11"/>
  <c r="N50" i="11" s="1"/>
  <c r="N63" i="11" s="1"/>
  <c r="N88" i="11" s="1"/>
  <c r="X47" i="10"/>
  <c r="Y47" i="10" s="1"/>
  <c r="X39" i="10"/>
  <c r="Y39" i="10" s="1"/>
  <c r="G51" i="11"/>
  <c r="G50" i="11" s="1"/>
  <c r="G63" i="11" s="1"/>
  <c r="G88" i="11" s="1"/>
  <c r="X5" i="10"/>
  <c r="Y5" i="10" s="1"/>
  <c r="Y38" i="12"/>
  <c r="D9" i="8"/>
  <c r="D21" i="8"/>
  <c r="X5" i="8"/>
  <c r="D48" i="10"/>
  <c r="X25" i="10"/>
  <c r="Y25" i="10" s="1"/>
  <c r="W55" i="10" l="1"/>
  <c r="W57" i="10" s="1"/>
  <c r="K57" i="10"/>
  <c r="I51" i="11"/>
  <c r="I50" i="11" s="1"/>
  <c r="I63" i="11" s="1"/>
  <c r="I88" i="11" s="1"/>
  <c r="J51" i="11"/>
  <c r="J50" i="11" s="1"/>
  <c r="J63" i="11" s="1"/>
  <c r="J88" i="11" s="1"/>
  <c r="H51" i="11"/>
  <c r="H50" i="11" s="1"/>
  <c r="H63" i="11" s="1"/>
  <c r="H88" i="11" s="1"/>
  <c r="D51" i="10"/>
  <c r="X48" i="10"/>
  <c r="Y48" i="10" s="1"/>
  <c r="X21" i="8"/>
  <c r="Y5" i="8"/>
  <c r="D18" i="8"/>
  <c r="X9" i="8"/>
  <c r="Y9" i="8" s="1"/>
  <c r="X40" i="12"/>
  <c r="X6" i="11"/>
  <c r="Y6" i="11" s="1"/>
  <c r="W89" i="11" l="1"/>
  <c r="W51" i="11"/>
  <c r="W50" i="11" s="1"/>
  <c r="W63" i="11" s="1"/>
  <c r="W88" i="11" s="1"/>
  <c r="Y40" i="12"/>
  <c r="Y21" i="8"/>
  <c r="D19" i="8"/>
  <c r="D22" i="8" s="1"/>
  <c r="X18" i="8"/>
  <c r="Y18" i="8" s="1"/>
  <c r="D55" i="10"/>
  <c r="X51" i="10"/>
  <c r="Y51" i="10" l="1"/>
  <c r="Y57" i="10" s="1"/>
  <c r="X55" i="10"/>
  <c r="D90" i="11"/>
  <c r="X19" i="8"/>
  <c r="Y55" i="10" l="1"/>
  <c r="L51" i="11" s="1"/>
  <c r="L50" i="11" s="1"/>
  <c r="L63" i="11" s="1"/>
  <c r="L88" i="11" s="1"/>
  <c r="K51" i="11"/>
  <c r="K50" i="11" s="1"/>
  <c r="K63" i="11" s="1"/>
  <c r="K88" i="11" s="1"/>
  <c r="X90" i="11"/>
  <c r="X22" i="8"/>
  <c r="Y19" i="8"/>
  <c r="D51" i="11"/>
  <c r="D50" i="11" s="1"/>
  <c r="D89" i="11"/>
  <c r="D57" i="10"/>
  <c r="Y52" i="11" l="1"/>
  <c r="Y89" i="11" s="1"/>
  <c r="X51" i="11"/>
  <c r="Y51" i="11" s="1"/>
  <c r="Y22" i="8"/>
  <c r="Y90" i="11"/>
  <c r="X57" i="10" l="1"/>
  <c r="X89" i="11"/>
  <c r="D63" i="11"/>
  <c r="X50" i="11"/>
  <c r="Y50" i="11" s="1"/>
  <c r="D88" i="11" l="1"/>
  <c r="X63" i="11"/>
  <c r="Y63" i="11" l="1"/>
  <c r="Y88" i="11" s="1"/>
  <c r="X88" i="11"/>
</calcChain>
</file>

<file path=xl/sharedStrings.xml><?xml version="1.0" encoding="utf-8"?>
<sst xmlns="http://schemas.openxmlformats.org/spreadsheetml/2006/main" count="233" uniqueCount="196">
  <si>
    <t>連結精算表</t>
  </si>
  <si>
    <t>一般会計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</si>
  <si>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</si>
  <si>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</si>
  <si>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</si>
  <si>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</si>
  <si>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</si>
  <si>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</si>
  <si>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</si>
  <si>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</si>
  <si>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</si>
  <si>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</si>
  <si>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    他会計への繰出支出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</si>
  <si>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</si>
  <si>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</si>
  <si>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</si>
  <si>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</si>
  <si>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</si>
  <si>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</si>
  <si>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</si>
  <si>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</si>
  <si>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</si>
  <si>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</si>
  <si>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</si>
  <si>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</si>
  <si>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</si>
  <si>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</si>
  <si>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</si>
  <si>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</si>
  <si>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</si>
  <si>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</si>
  <si>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</si>
  <si>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</si>
  <si>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</si>
  <si>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</si>
  <si>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</si>
  <si>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地方債等償還支出</t>
  </si>
  <si>
    <t xml:space="preserve">  財務活動収入</t>
  </si>
  <si>
    <t xml:space="preserve">    地方債等発行収入</t>
  </si>
  <si>
    <t>財務活動収支</t>
  </si>
  <si>
    <t>本年度資金収支額</t>
  </si>
  <si>
    <t>前年度末資金残高</t>
  </si>
  <si>
    <t>比例連結割合変更に伴う差額</t>
  </si>
  <si>
    <t>本年度末資金残高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</si>
  <si>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</si>
  <si>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</si>
  <si>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</si>
  <si>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</si>
  <si>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</si>
  <si>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</si>
  <si>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</si>
  <si>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</si>
  <si>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</si>
  <si>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</si>
  <si>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</si>
  <si>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</si>
  <si>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</si>
  <si>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その他</t>
  </si>
  <si>
    <t xml:space="preserve">  本年度純資産変動額</t>
  </si>
  <si>
    <t>本年度末純資産残高</t>
  </si>
  <si>
    <t>【資産の部】</t>
  </si>
  <si>
    <t xml:space="preserve">  固定資産</t>
  </si>
  <si>
    <t xml:space="preserve">    有形固定資産</t>
  </si>
  <si>
    <t xml:space="preserve">      事業用資産</t>
  </si>
  <si>
    <t xml:space="preserve">        土地</t>
  </si>
  <si>
    <t xml:space="preserve">        立木竹</t>
  </si>
  <si>
    <t xml:space="preserve">        建物</t>
  </si>
  <si>
    <t xml:space="preserve">        建物減価償却累計額</t>
  </si>
  <si>
    <t xml:space="preserve">        工作物</t>
  </si>
  <si>
    <t xml:space="preserve">        工作物減価償却累計額</t>
  </si>
  <si>
    <t xml:space="preserve">        船舶</t>
  </si>
  <si>
    <t xml:space="preserve">        船舶減価償却累計額</t>
  </si>
  <si>
    <t xml:space="preserve">        浮標等</t>
  </si>
  <si>
    <t xml:space="preserve">        浮標等減価償却累計額</t>
  </si>
  <si>
    <t xml:space="preserve">        航空機</t>
  </si>
  <si>
    <t xml:space="preserve">        航空機減価償却累計額</t>
  </si>
  <si>
    <t xml:space="preserve">        その他</t>
  </si>
  <si>
    <t xml:space="preserve">        その他減価償却累計額</t>
  </si>
  <si>
    <t xml:space="preserve">        建設仮勘定</t>
  </si>
  <si>
    <t xml:space="preserve">      インフラ資産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</si>
  <si>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</si>
  <si>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</si>
  <si>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</si>
  <si>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</si>
  <si>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</si>
  <si>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</si>
  <si>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</si>
  <si>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</si>
  <si>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</si>
  <si>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</si>
  <si>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</si>
  <si>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</si>
  <si>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</si>
  <si>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</si>
  <si>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</si>
  <si>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</si>
  <si>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</si>
  <si>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</si>
  <si>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</si>
  <si>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</si>
  <si>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</si>
  <si>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</si>
  <si>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</si>
  <si>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その他</t>
  </si>
  <si>
    <t xml:space="preserve">    徴収不能引当金</t>
  </si>
  <si>
    <t>資産合計</t>
  </si>
  <si>
    <t>【負債の部】</t>
  </si>
  <si>
    <t xml:space="preserve">  固定負債</t>
  </si>
  <si>
    <t xml:space="preserve">    地方債等</t>
  </si>
  <si>
    <t xml:space="preserve">    長期未払金</t>
  </si>
  <si>
    <t xml:space="preserve">    退職手当引当金</t>
  </si>
  <si>
    <t xml:space="preserve">    損失補償等引当金</t>
  </si>
  <si>
    <t xml:space="preserve">  流動負債</t>
  </si>
  <si>
    <t xml:space="preserve">    １年内償還予定地方債等</t>
  </si>
  <si>
    <t xml:space="preserve">    未払金</t>
  </si>
  <si>
    <t xml:space="preserve">    未払費用</t>
  </si>
  <si>
    <t xml:space="preserve">    前受金</t>
  </si>
  <si>
    <t xml:space="preserve">    前受収益</t>
  </si>
  <si>
    <t xml:space="preserve">    賞与等引当金</t>
  </si>
  <si>
    <t xml:space="preserve">    預り金</t>
  </si>
  <si>
    <t>負債合計</t>
  </si>
  <si>
    <t>【純資産の部】</t>
  </si>
  <si>
    <t xml:space="preserve">  固定資産等形成分</t>
  </si>
  <si>
    <t xml:space="preserve">  余剰分（不足分）</t>
  </si>
  <si>
    <t xml:space="preserve">  他団体出資等分</t>
  </si>
  <si>
    <t>純資産合計</t>
  </si>
  <si>
    <t>負債及び純資産合計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</si>
  <si>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</si>
  <si>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</si>
  <si>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</si>
  <si>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</si>
  <si>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</si>
  <si>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</si>
  <si>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</si>
  <si>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</si>
  <si>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</si>
  <si>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</si>
  <si>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</si>
  <si>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</si>
  <si>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</si>
  <si>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</si>
  <si>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</si>
  <si>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</si>
  <si>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    他会計への繰出金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</si>
  <si>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</si>
  <si>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</si>
  <si>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</si>
  <si>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</si>
  <si>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</si>
  <si>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</si>
  <si>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投資損失引当金繰入額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</si>
  <si>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</si>
  <si>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</si>
  <si>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</si>
  <si>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</si>
  <si>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 xml:space="preserve">      資金</t>
  </si>
  <si>
    <t xml:space="preserve">      歳計外現金</t>
  </si>
  <si>
    <t xml:space="preserve">  繰延資産</t>
  </si>
  <si>
    <t>（単位：円）</t>
    <rPh sb="1" eb="3">
      <t>タンイ</t>
    </rPh>
    <rPh sb="4" eb="5">
      <t>エン</t>
    </rPh>
    <phoneticPr fontId="1"/>
  </si>
  <si>
    <t>検算</t>
    <rPh sb="0" eb="2">
      <t>ケンザン</t>
    </rPh>
    <phoneticPr fontId="1"/>
  </si>
  <si>
    <t>検算</t>
    <rPh sb="0" eb="2">
      <t>ケンザン</t>
    </rPh>
    <phoneticPr fontId="1"/>
  </si>
  <si>
    <t>按分率</t>
    <rPh sb="0" eb="2">
      <t>アンブン</t>
    </rPh>
    <rPh sb="2" eb="3">
      <t>リツ</t>
    </rPh>
    <phoneticPr fontId="1"/>
  </si>
  <si>
    <t>差異</t>
    <rPh sb="0" eb="2">
      <t>サイ</t>
    </rPh>
    <phoneticPr fontId="1"/>
  </si>
  <si>
    <t>資産＝負債+純資産</t>
    <rPh sb="0" eb="2">
      <t>シサン</t>
    </rPh>
    <rPh sb="3" eb="5">
      <t>フサイ</t>
    </rPh>
    <rPh sb="6" eb="9">
      <t>ジュンシサン</t>
    </rPh>
    <phoneticPr fontId="1"/>
  </si>
  <si>
    <t>BS現金＝CF資金末残高</t>
    <rPh sb="2" eb="4">
      <t>ゲンキン</t>
    </rPh>
    <rPh sb="7" eb="9">
      <t>シキン</t>
    </rPh>
    <rPh sb="9" eb="10">
      <t>マツ</t>
    </rPh>
    <rPh sb="10" eb="12">
      <t>ザンダカ</t>
    </rPh>
    <phoneticPr fontId="1"/>
  </si>
  <si>
    <t>BS純資産＝NW純資産残高</t>
    <rPh sb="2" eb="5">
      <t>ジュンシサン</t>
    </rPh>
    <rPh sb="8" eb="11">
      <t>ジュンシサン</t>
    </rPh>
    <rPh sb="11" eb="13">
      <t>ザンダカ</t>
    </rPh>
    <phoneticPr fontId="1"/>
  </si>
  <si>
    <t>PL純行政コスト＝NW純行政コスト</t>
    <rPh sb="2" eb="3">
      <t>ジュン</t>
    </rPh>
    <rPh sb="3" eb="5">
      <t>ギョウセイ</t>
    </rPh>
    <rPh sb="11" eb="12">
      <t>ジュン</t>
    </rPh>
    <rPh sb="12" eb="14">
      <t>ギョウセイ</t>
    </rPh>
    <phoneticPr fontId="1"/>
  </si>
  <si>
    <t>NW純行政コスト＝PL純行政コスト</t>
    <rPh sb="2" eb="3">
      <t>ジュン</t>
    </rPh>
    <rPh sb="3" eb="5">
      <t>ギョウセイ</t>
    </rPh>
    <rPh sb="11" eb="12">
      <t>ジュン</t>
    </rPh>
    <rPh sb="12" eb="14">
      <t>ギョウセイ</t>
    </rPh>
    <phoneticPr fontId="1"/>
  </si>
  <si>
    <t>NW純資産残高＝BS純資産</t>
    <rPh sb="2" eb="5">
      <t>ジュンシサン</t>
    </rPh>
    <rPh sb="5" eb="7">
      <t>ザンダカ</t>
    </rPh>
    <rPh sb="10" eb="13">
      <t>ジュンシサン</t>
    </rPh>
    <phoneticPr fontId="1"/>
  </si>
  <si>
    <t>CF資金残高＝BS現金</t>
    <rPh sb="2" eb="4">
      <t>シキン</t>
    </rPh>
    <rPh sb="4" eb="6">
      <t>ザンダカ</t>
    </rPh>
    <rPh sb="9" eb="11">
      <t>ゲンキン</t>
    </rPh>
    <phoneticPr fontId="1"/>
  </si>
  <si>
    <t>前年度末歳計外現金残高</t>
  </si>
  <si>
    <t>本年度歳計外現金増減額</t>
  </si>
  <si>
    <t>本年度末歳計外現金残高</t>
  </si>
  <si>
    <t>本年度末現金預金残高</t>
  </si>
  <si>
    <t>負担金額</t>
    <rPh sb="0" eb="4">
      <t>フタンキンガク</t>
    </rPh>
    <phoneticPr fontId="1"/>
  </si>
  <si>
    <t>小樽市</t>
    <rPh sb="0" eb="3">
      <t>オタルシ</t>
    </rPh>
    <phoneticPr fontId="1"/>
  </si>
  <si>
    <t>俱知安町</t>
    <rPh sb="0" eb="4">
      <t>クッチャンチョウ</t>
    </rPh>
    <phoneticPr fontId="1"/>
  </si>
  <si>
    <t>島牧村</t>
    <rPh sb="0" eb="3">
      <t>シママキムラ</t>
    </rPh>
    <phoneticPr fontId="1"/>
  </si>
  <si>
    <t>共和町</t>
    <rPh sb="0" eb="3">
      <t>キョウワチョウ</t>
    </rPh>
    <phoneticPr fontId="1"/>
  </si>
  <si>
    <t>寿都町</t>
    <rPh sb="0" eb="3">
      <t>スッツチョウ</t>
    </rPh>
    <phoneticPr fontId="1"/>
  </si>
  <si>
    <t>岩内町</t>
    <rPh sb="0" eb="3">
      <t>イワナイチョウ</t>
    </rPh>
    <phoneticPr fontId="1"/>
  </si>
  <si>
    <t>黒松内町</t>
    <rPh sb="0" eb="4">
      <t>クロマツナイチョウ</t>
    </rPh>
    <phoneticPr fontId="1"/>
  </si>
  <si>
    <t>泊村</t>
    <rPh sb="0" eb="2">
      <t>トマリムラ</t>
    </rPh>
    <phoneticPr fontId="1"/>
  </si>
  <si>
    <t>蘭越町</t>
    <rPh sb="0" eb="3">
      <t>ランコシチョウ</t>
    </rPh>
    <phoneticPr fontId="1"/>
  </si>
  <si>
    <t>神恵内村</t>
    <rPh sb="0" eb="4">
      <t>カモエナイムラ</t>
    </rPh>
    <phoneticPr fontId="1"/>
  </si>
  <si>
    <t>ニセコ町</t>
    <rPh sb="3" eb="4">
      <t>チョウ</t>
    </rPh>
    <phoneticPr fontId="1"/>
  </si>
  <si>
    <t>積丹町</t>
    <rPh sb="0" eb="3">
      <t>シャコタンチョウ</t>
    </rPh>
    <phoneticPr fontId="1"/>
  </si>
  <si>
    <t>真狩村</t>
    <rPh sb="0" eb="3">
      <t>マッカリムラ</t>
    </rPh>
    <phoneticPr fontId="1"/>
  </si>
  <si>
    <t>古平町</t>
    <rPh sb="0" eb="3">
      <t>フルビラチョウ</t>
    </rPh>
    <phoneticPr fontId="1"/>
  </si>
  <si>
    <t>留寿都村</t>
    <rPh sb="0" eb="4">
      <t>ルスツムラ</t>
    </rPh>
    <phoneticPr fontId="1"/>
  </si>
  <si>
    <t>余市町</t>
    <rPh sb="0" eb="3">
      <t>ヨイチチョウ</t>
    </rPh>
    <phoneticPr fontId="1"/>
  </si>
  <si>
    <t>喜茂別町</t>
    <rPh sb="0" eb="4">
      <t>キモベツチョウ</t>
    </rPh>
    <phoneticPr fontId="1"/>
  </si>
  <si>
    <t>仁木町</t>
    <rPh sb="0" eb="3">
      <t>ニキチョウ</t>
    </rPh>
    <phoneticPr fontId="1"/>
  </si>
  <si>
    <t>京極町</t>
    <rPh sb="0" eb="3">
      <t>キョウゴクチョウ</t>
    </rPh>
    <phoneticPr fontId="1"/>
  </si>
  <si>
    <t>赤井川村</t>
    <rPh sb="0" eb="4">
      <t>アカイガワムラ</t>
    </rPh>
    <phoneticPr fontId="1"/>
  </si>
  <si>
    <t>※端数調整については、按分率の高い小樽市にて調整。</t>
    <rPh sb="1" eb="3">
      <t>ハスウ</t>
    </rPh>
    <rPh sb="3" eb="5">
      <t>チョウセイ</t>
    </rPh>
    <rPh sb="11" eb="13">
      <t>アンブン</t>
    </rPh>
    <rPh sb="13" eb="14">
      <t>リツ</t>
    </rPh>
    <rPh sb="15" eb="16">
      <t>タカ</t>
    </rPh>
    <rPh sb="17" eb="20">
      <t>オタルシ</t>
    </rPh>
    <rPh sb="22" eb="24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</si>
</sst>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0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/>
    <xf numFmtId="9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1" xfId="0" applyFill="1" applyBorder="1">
      <alignment vertical="center"/>
    </xf>
    <xf numFmtId="3" fontId="5" fillId="0" borderId="0" xfId="0" applyNumberFormat="1" applyFont="1" applyAlignment="1"/>
    <xf numFmtId="3" fontId="6" fillId="0" borderId="0" xfId="0" applyNumberFormat="1" applyFont="1" applyAlignment="1"/>
    <xf numFmtId="3" fontId="7" fillId="3" borderId="5" xfId="0" applyNumberFormat="1" applyFont="1" applyFill="1" applyBorder="1" applyAlignment="1">
      <alignment horizontal="center" vertical="center" shrinkToFit="1"/>
    </xf>
    <xf numFmtId="3" fontId="8" fillId="3" borderId="6" xfId="0" applyNumberFormat="1" applyFont="1" applyFill="1" applyBorder="1" applyAlignment="1"/>
    <xf numFmtId="3" fontId="8" fillId="0" borderId="7" xfId="0" applyNumberFormat="1" applyFont="1" applyBorder="1" applyAlignment="1">
      <alignment horizontal="right"/>
    </xf>
    <xf numFmtId="3" fontId="8" fillId="3" borderId="8" xfId="0" applyNumberFormat="1" applyFont="1" applyFill="1" applyBorder="1" applyAlignment="1"/>
    <xf numFmtId="3" fontId="8" fillId="0" borderId="1" xfId="0" applyNumberFormat="1" applyFont="1" applyBorder="1" applyAlignment="1">
      <alignment horizontal="right"/>
    </xf>
    <xf numFmtId="3" fontId="8" fillId="3" borderId="9" xfId="0" applyNumberFormat="1" applyFont="1" applyFill="1" applyBorder="1" applyAlignment="1"/>
    <xf numFmtId="3" fontId="6" fillId="0" borderId="1" xfId="0" applyNumberFormat="1" applyFont="1" applyBorder="1" applyAlignment="1"/>
    <xf numFmtId="3" fontId="0" fillId="0" borderId="0" xfId="0" applyNumberFormat="1" applyAlignment="1">
      <alignment horizontal="right"/>
    </xf>
    <xf numFmtId="3" fontId="6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/>
    <xf numFmtId="3" fontId="8" fillId="3" borderId="10" xfId="0" applyNumberFormat="1" applyFont="1" applyFill="1" applyBorder="1" applyAlignment="1"/>
    <xf numFmtId="3" fontId="8" fillId="3" borderId="11" xfId="0" applyNumberFormat="1" applyFont="1" applyFill="1" applyBorder="1" applyAlignment="1"/>
    <xf numFmtId="3" fontId="8" fillId="3" borderId="12" xfId="0" applyNumberFormat="1" applyFont="1" applyFill="1" applyBorder="1" applyAlignment="1"/>
    <xf numFmtId="3" fontId="7" fillId="3" borderId="1" xfId="0" applyNumberFormat="1" applyFont="1" applyFill="1" applyBorder="1" applyAlignment="1">
      <alignment horizontal="center" vertical="center" shrinkToFit="1"/>
    </xf>
    <xf numFmtId="3" fontId="9" fillId="0" borderId="1" xfId="1" applyNumberFormat="1" applyFont="1" applyFill="1" applyBorder="1" applyAlignment="1">
      <alignment vertical="center"/>
    </xf>
    <xf numFmtId="1" fontId="0" fillId="0" borderId="1" xfId="0" applyNumberFormat="1" applyBorder="1">
      <alignment vertical="center"/>
    </xf>
    <xf numFmtId="3" fontId="0" fillId="0" borderId="13" xfId="0" applyNumberFormat="1" applyBorder="1" applyAlignment="1">
      <alignment horizontal="right"/>
    </xf>
    <xf numFmtId="3" fontId="8" fillId="0" borderId="1" xfId="4" applyNumberFormat="1" applyFont="1" applyBorder="1" applyAlignment="1">
      <alignment horizontal="right"/>
    </xf>
    <xf numFmtId="3" fontId="8" fillId="0" borderId="4" xfId="4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3" fontId="8" fillId="3" borderId="14" xfId="0" applyNumberFormat="1" applyFont="1" applyFill="1" applyBorder="1" applyAlignment="1"/>
    <xf numFmtId="3" fontId="8" fillId="3" borderId="8" xfId="4" applyNumberFormat="1" applyFont="1" applyFill="1" applyBorder="1"/>
    <xf numFmtId="3" fontId="8" fillId="3" borderId="9" xfId="4" applyNumberFormat="1" applyFont="1" applyFill="1" applyBorder="1"/>
    <xf numFmtId="10" fontId="0" fillId="0" borderId="1" xfId="5" applyNumberFormat="1" applyFont="1" applyFill="1" applyBorder="1">
      <alignment vertical="center"/>
    </xf>
    <xf numFmtId="38" fontId="0" fillId="0" borderId="1" xfId="1" applyFont="1" applyBorder="1">
      <alignment vertical="center"/>
    </xf>
    <xf numFmtId="3" fontId="6" fillId="0" borderId="0" xfId="0" applyNumberFormat="1" applyFont="1" applyAlignment="1">
      <alignment horizontal="center"/>
    </xf>
    <xf numFmtId="3" fontId="8" fillId="0" borderId="3" xfId="4" applyNumberFormat="1" applyFont="1" applyBorder="1" applyAlignment="1">
      <alignment horizontal="right"/>
    </xf>
    <xf numFmtId="3" fontId="7" fillId="3" borderId="15" xfId="0" applyNumberFormat="1" applyFont="1" applyFill="1" applyBorder="1" applyAlignment="1">
      <alignment horizontal="center" vertical="center" shrinkToFit="1"/>
    </xf>
    <xf numFmtId="3" fontId="8" fillId="0" borderId="2" xfId="4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</cellXfs>
  <cellStyles count="6">
    <cellStyle name="パーセント" xfId="5" builtinId="5"/>
    <cellStyle name="桁区切り" xfId="1" builtinId="6"/>
    <cellStyle name="桁区切り 3" xfId="3" xr:uid="{00000000-0005-0000-0000-000001000000}"/>
    <cellStyle name="桁区切り[0]_土地_土地 (2)" xfId="2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colors>
    <mruColors>
      <color rgb="FF00FFFF"/>
      <color rgb="FF66FF99"/>
      <color rgb="FF99FF99"/>
      <color rgb="FF99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V7"/>
  <sheetViews>
    <sheetView topLeftCell="I1" workbookViewId="0">
      <selection activeCell="N14" sqref="N14"/>
    </sheetView>
  </sheetViews>
  <sheetFormatPr defaultRowHeight="13.2" x14ac:dyDescent="0.2"/>
  <cols>
    <col min="1" max="1" width="12.109375" customWidth="1"/>
    <col min="2" max="22" width="11.21875" customWidth="1"/>
    <col min="23" max="23" width="10.21875" bestFit="1" customWidth="1"/>
    <col min="24" max="24" width="11.33203125" bestFit="1" customWidth="1"/>
    <col min="25" max="25" width="10.44140625" customWidth="1"/>
    <col min="26" max="26" width="11.33203125" bestFit="1" customWidth="1"/>
  </cols>
  <sheetData>
    <row r="3" spans="1:22" x14ac:dyDescent="0.15">
      <c r="A3" s="1"/>
      <c r="B3" s="12" t="s">
        <v>175</v>
      </c>
      <c r="C3" s="12" t="s">
        <v>176</v>
      </c>
      <c r="D3" s="12" t="s">
        <v>177</v>
      </c>
      <c r="E3" s="12" t="s">
        <v>178</v>
      </c>
      <c r="F3" s="12" t="s">
        <v>179</v>
      </c>
      <c r="G3" s="12" t="s">
        <v>180</v>
      </c>
      <c r="H3" s="12" t="s">
        <v>181</v>
      </c>
      <c r="I3" s="12" t="s">
        <v>182</v>
      </c>
      <c r="J3" s="12" t="s">
        <v>183</v>
      </c>
      <c r="K3" s="12" t="s">
        <v>184</v>
      </c>
      <c r="L3" s="12" t="s">
        <v>185</v>
      </c>
      <c r="M3" s="12" t="s">
        <v>186</v>
      </c>
      <c r="N3" s="12" t="s">
        <v>187</v>
      </c>
      <c r="O3" s="12" t="s">
        <v>188</v>
      </c>
      <c r="P3" s="12" t="s">
        <v>189</v>
      </c>
      <c r="Q3" s="12" t="s">
        <v>190</v>
      </c>
      <c r="R3" s="12" t="s">
        <v>191</v>
      </c>
      <c r="S3" s="12" t="s">
        <v>192</v>
      </c>
      <c r="T3" s="12" t="s">
        <v>193</v>
      </c>
      <c r="U3" s="12" t="s">
        <v>194</v>
      </c>
      <c r="V3" s="12" t="s">
        <v>160</v>
      </c>
    </row>
    <row r="4" spans="1:22" ht="13.05" x14ac:dyDescent="0.2">
      <c r="A4" s="1" t="s">
        <v>174</v>
      </c>
      <c r="B4" s="28">
        <v>2731000</v>
      </c>
      <c r="C4" s="28">
        <v>1575000</v>
      </c>
      <c r="D4" s="28">
        <v>436000</v>
      </c>
      <c r="E4" s="28">
        <v>835000</v>
      </c>
      <c r="F4" s="28">
        <v>546000</v>
      </c>
      <c r="G4" s="28">
        <v>1033000</v>
      </c>
      <c r="H4" s="28">
        <v>625000</v>
      </c>
      <c r="I4" s="28">
        <v>657000</v>
      </c>
      <c r="J4" s="28">
        <v>795000</v>
      </c>
      <c r="K4" s="28">
        <v>334000</v>
      </c>
      <c r="L4" s="28">
        <v>784000</v>
      </c>
      <c r="M4" s="28">
        <v>489000</v>
      </c>
      <c r="N4" s="28">
        <v>478000</v>
      </c>
      <c r="O4" s="28">
        <v>530000</v>
      </c>
      <c r="P4" s="28">
        <v>493000</v>
      </c>
      <c r="Q4" s="28">
        <v>1404000</v>
      </c>
      <c r="R4" s="28">
        <v>491000</v>
      </c>
      <c r="S4" s="28">
        <v>630000</v>
      </c>
      <c r="T4" s="28">
        <v>724000</v>
      </c>
      <c r="U4" s="28">
        <v>453000</v>
      </c>
      <c r="V4" s="28">
        <f>SUM(B4:U4)</f>
        <v>16043000</v>
      </c>
    </row>
    <row r="5" spans="1:22" ht="13.05" x14ac:dyDescent="0.2">
      <c r="A5" s="1" t="s">
        <v>161</v>
      </c>
      <c r="B5" s="27">
        <f t="shared" ref="B5:U5" si="0">B$4/$V$4</f>
        <v>0.17023000685657297</v>
      </c>
      <c r="C5" s="27">
        <f t="shared" si="0"/>
        <v>9.8173658293336657E-2</v>
      </c>
      <c r="D5" s="27">
        <f t="shared" si="0"/>
        <v>2.7176961914853831E-2</v>
      </c>
      <c r="E5" s="27">
        <f t="shared" si="0"/>
        <v>5.2047622015832448E-2</v>
      </c>
      <c r="F5" s="27">
        <f t="shared" si="0"/>
        <v>3.4033534875023377E-2</v>
      </c>
      <c r="G5" s="27">
        <f t="shared" si="0"/>
        <v>6.4389453344137634E-2</v>
      </c>
      <c r="H5" s="27">
        <f t="shared" si="0"/>
        <v>3.8957800910054227E-2</v>
      </c>
      <c r="I5" s="27">
        <f t="shared" si="0"/>
        <v>4.0952440316649005E-2</v>
      </c>
      <c r="J5" s="27">
        <f t="shared" si="0"/>
        <v>4.9554322757588982E-2</v>
      </c>
      <c r="K5" s="27">
        <f t="shared" si="0"/>
        <v>2.0819048806332979E-2</v>
      </c>
      <c r="L5" s="27">
        <f t="shared" si="0"/>
        <v>4.8868665461572022E-2</v>
      </c>
      <c r="M5" s="27">
        <f t="shared" si="0"/>
        <v>3.0480583432026431E-2</v>
      </c>
      <c r="N5" s="27">
        <f t="shared" si="0"/>
        <v>2.9794926136009474E-2</v>
      </c>
      <c r="O5" s="27">
        <f t="shared" si="0"/>
        <v>3.3036215171725988E-2</v>
      </c>
      <c r="P5" s="27">
        <f t="shared" si="0"/>
        <v>3.0729913357850774E-2</v>
      </c>
      <c r="Q5" s="27">
        <f t="shared" si="0"/>
        <v>8.7514803964345828E-2</v>
      </c>
      <c r="R5" s="27">
        <f t="shared" si="0"/>
        <v>3.0605248394938604E-2</v>
      </c>
      <c r="S5" s="27">
        <f t="shared" si="0"/>
        <v>3.9269463317334663E-2</v>
      </c>
      <c r="T5" s="27">
        <f t="shared" si="0"/>
        <v>4.512871657420682E-2</v>
      </c>
      <c r="U5" s="27">
        <f t="shared" si="0"/>
        <v>2.8236614099607305E-2</v>
      </c>
      <c r="V5" s="19">
        <f>SUM(B5:U5)</f>
        <v>1</v>
      </c>
    </row>
    <row r="7" spans="1:22" ht="13.05" x14ac:dyDescent="0.2">
      <c r="A7" t="s">
        <v>195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30A0"/>
  </sheetPr>
  <dimension ref="A2:Y90"/>
  <sheetViews>
    <sheetView tabSelected="1" topLeftCell="A40" zoomScale="79" zoomScaleNormal="85" workbookViewId="0">
      <selection activeCell="D53" sqref="D53"/>
    </sheetView>
  </sheetViews>
  <sheetFormatPr defaultColWidth="8.88671875" defaultRowHeight="10.8" x14ac:dyDescent="0.15"/>
  <cols>
    <col min="1" max="1" width="23.6640625" style="3" customWidth="1"/>
    <col min="2" max="2" width="13.88671875" style="3" bestFit="1" customWidth="1"/>
    <col min="3" max="3" width="1.21875" style="3" customWidth="1"/>
    <col min="4" max="4" width="13.44140625" style="3" bestFit="1" customWidth="1"/>
    <col min="5" max="17" width="13.44140625" style="3" customWidth="1"/>
    <col min="18" max="18" width="14.6640625" style="3" bestFit="1" customWidth="1"/>
    <col min="19" max="20" width="13.44140625" style="3" bestFit="1" customWidth="1"/>
    <col min="21" max="21" width="8.109375" style="3" bestFit="1" customWidth="1"/>
    <col min="22" max="23" width="10.6640625" style="3" customWidth="1"/>
    <col min="24" max="24" width="13" style="3" bestFit="1" customWidth="1"/>
    <col min="25" max="25" width="10.6640625" style="3" customWidth="1"/>
    <col min="26" max="16384" width="8.88671875" style="3"/>
  </cols>
  <sheetData>
    <row r="2" spans="1:25" ht="21" x14ac:dyDescent="0.25">
      <c r="A2" s="2" t="s">
        <v>0</v>
      </c>
      <c r="B2" s="20" t="s">
        <v>158</v>
      </c>
      <c r="C2" s="20"/>
      <c r="D2" s="12" t="str">
        <f>按分率!B3</f>
        <v>小樽市</v>
      </c>
      <c r="E2" s="12" t="str">
        <f>按分率!C3</f>
        <v>俱知安町</v>
      </c>
      <c r="F2" s="12" t="str">
        <f>按分率!D3</f>
        <v>島牧村</v>
      </c>
      <c r="G2" s="12" t="str">
        <f>按分率!E3</f>
        <v>共和町</v>
      </c>
      <c r="H2" s="12" t="str">
        <f>按分率!F3</f>
        <v>寿都町</v>
      </c>
      <c r="I2" s="12" t="str">
        <f>按分率!G3</f>
        <v>岩内町</v>
      </c>
      <c r="J2" s="12" t="str">
        <f>按分率!H3</f>
        <v>黒松内町</v>
      </c>
      <c r="K2" s="12" t="str">
        <f>按分率!I3</f>
        <v>泊村</v>
      </c>
      <c r="L2" s="12" t="str">
        <f>按分率!J3</f>
        <v>蘭越町</v>
      </c>
      <c r="M2" s="12" t="str">
        <f>按分率!K3</f>
        <v>神恵内村</v>
      </c>
      <c r="N2" s="12" t="str">
        <f>按分率!L3</f>
        <v>ニセコ町</v>
      </c>
      <c r="O2" s="12" t="str">
        <f>按分率!M3</f>
        <v>積丹町</v>
      </c>
      <c r="P2" s="12" t="str">
        <f>按分率!N3</f>
        <v>真狩村</v>
      </c>
      <c r="Q2" s="12" t="str">
        <f>按分率!O3</f>
        <v>古平町</v>
      </c>
      <c r="R2" s="12" t="str">
        <f>按分率!P3</f>
        <v>留寿都村</v>
      </c>
      <c r="S2" s="12" t="str">
        <f>按分率!Q3</f>
        <v>余市町</v>
      </c>
      <c r="T2" s="12" t="str">
        <f>按分率!R3</f>
        <v>喜茂別町</v>
      </c>
      <c r="U2" s="12" t="str">
        <f>按分率!S3</f>
        <v>仁木町</v>
      </c>
      <c r="V2" s="12" t="str">
        <f>按分率!T3</f>
        <v>京極町</v>
      </c>
      <c r="W2" s="12" t="str">
        <f>按分率!U3</f>
        <v>赤井川村</v>
      </c>
      <c r="X2" s="34" t="s">
        <v>159</v>
      </c>
      <c r="Y2" s="34" t="s">
        <v>162</v>
      </c>
    </row>
    <row r="3" spans="1:25" ht="12.6" thickBot="1" x14ac:dyDescent="0.2">
      <c r="B3" s="17" t="s">
        <v>1</v>
      </c>
      <c r="C3" s="17"/>
      <c r="D3" s="13">
        <f>按分率!B5</f>
        <v>0.17023000685657297</v>
      </c>
      <c r="E3" s="13">
        <f>按分率!C5</f>
        <v>9.8173658293336657E-2</v>
      </c>
      <c r="F3" s="13">
        <f>按分率!D5</f>
        <v>2.7176961914853831E-2</v>
      </c>
      <c r="G3" s="13">
        <f>按分率!E5</f>
        <v>5.2047622015832448E-2</v>
      </c>
      <c r="H3" s="13">
        <f>按分率!F5</f>
        <v>3.4033534875023377E-2</v>
      </c>
      <c r="I3" s="13">
        <f>按分率!G5</f>
        <v>6.4389453344137634E-2</v>
      </c>
      <c r="J3" s="13">
        <f>按分率!H5</f>
        <v>3.8957800910054227E-2</v>
      </c>
      <c r="K3" s="13">
        <f>按分率!I5</f>
        <v>4.0952440316649005E-2</v>
      </c>
      <c r="L3" s="13">
        <f>按分率!J5</f>
        <v>4.9554322757588982E-2</v>
      </c>
      <c r="M3" s="13">
        <f>按分率!K5</f>
        <v>2.0819048806332979E-2</v>
      </c>
      <c r="N3" s="13">
        <f>按分率!L5</f>
        <v>4.8868665461572022E-2</v>
      </c>
      <c r="O3" s="13">
        <f>按分率!M5</f>
        <v>3.0480583432026431E-2</v>
      </c>
      <c r="P3" s="13">
        <f>按分率!N5</f>
        <v>2.9794926136009474E-2</v>
      </c>
      <c r="Q3" s="13">
        <f>按分率!O5</f>
        <v>3.3036215171725988E-2</v>
      </c>
      <c r="R3" s="13">
        <f>按分率!P5</f>
        <v>3.0729913357850774E-2</v>
      </c>
      <c r="S3" s="13">
        <f>按分率!Q5</f>
        <v>8.7514803964345828E-2</v>
      </c>
      <c r="T3" s="13">
        <f>按分率!R5</f>
        <v>3.0605248394938604E-2</v>
      </c>
      <c r="U3" s="13">
        <f>按分率!S5</f>
        <v>3.9269463317334663E-2</v>
      </c>
      <c r="V3" s="13">
        <f>按分率!T5</f>
        <v>4.512871657420682E-2</v>
      </c>
      <c r="W3" s="13">
        <f>按分率!U5</f>
        <v>2.8236614099607305E-2</v>
      </c>
      <c r="X3" s="35"/>
      <c r="Y3" s="35"/>
    </row>
    <row r="4" spans="1:25" ht="12" x14ac:dyDescent="0.15">
      <c r="A4" s="14" t="s">
        <v>60</v>
      </c>
      <c r="B4" s="8"/>
      <c r="C4" s="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3.2" x14ac:dyDescent="0.15">
      <c r="A5" s="15" t="s">
        <v>61</v>
      </c>
      <c r="B5" s="21">
        <v>0</v>
      </c>
      <c r="C5" s="21"/>
      <c r="D5" s="18">
        <f>D6+D34+D37</f>
        <v>0</v>
      </c>
      <c r="E5" s="18">
        <f t="shared" ref="E5:W5" si="0">E6+E34+E37</f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8">
        <f t="shared" si="0"/>
        <v>0</v>
      </c>
      <c r="P5" s="18">
        <f t="shared" si="0"/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8">
        <f t="shared" si="0"/>
        <v>0</v>
      </c>
      <c r="U5" s="18">
        <f t="shared" si="0"/>
        <v>0</v>
      </c>
      <c r="V5" s="18">
        <f t="shared" si="0"/>
        <v>0</v>
      </c>
      <c r="W5" s="18">
        <f t="shared" si="0"/>
        <v>0</v>
      </c>
      <c r="X5" s="10">
        <f t="shared" ref="X5:X36" si="1">SUM(D5:W5)</f>
        <v>0</v>
      </c>
      <c r="Y5" s="10">
        <f t="shared" ref="Y5:Y36" si="2">X5-B5</f>
        <v>0</v>
      </c>
    </row>
    <row r="6" spans="1:25" ht="13.2" x14ac:dyDescent="0.15">
      <c r="A6" s="15" t="s">
        <v>62</v>
      </c>
      <c r="B6" s="21">
        <v>0</v>
      </c>
      <c r="C6" s="21"/>
      <c r="D6" s="18">
        <f>D7+D23+D32+D33</f>
        <v>0</v>
      </c>
      <c r="E6" s="18">
        <f t="shared" ref="E6:W6" si="3">E7+E23+E32+E33</f>
        <v>0</v>
      </c>
      <c r="F6" s="18">
        <f t="shared" si="3"/>
        <v>0</v>
      </c>
      <c r="G6" s="18">
        <f t="shared" si="3"/>
        <v>0</v>
      </c>
      <c r="H6" s="18">
        <f t="shared" si="3"/>
        <v>0</v>
      </c>
      <c r="I6" s="18">
        <f t="shared" si="3"/>
        <v>0</v>
      </c>
      <c r="J6" s="18">
        <f t="shared" si="3"/>
        <v>0</v>
      </c>
      <c r="K6" s="18">
        <f t="shared" si="3"/>
        <v>0</v>
      </c>
      <c r="L6" s="18">
        <f t="shared" si="3"/>
        <v>0</v>
      </c>
      <c r="M6" s="18">
        <f t="shared" si="3"/>
        <v>0</v>
      </c>
      <c r="N6" s="18">
        <f t="shared" si="3"/>
        <v>0</v>
      </c>
      <c r="O6" s="18">
        <f t="shared" si="3"/>
        <v>0</v>
      </c>
      <c r="P6" s="18">
        <f t="shared" si="3"/>
        <v>0</v>
      </c>
      <c r="Q6" s="18">
        <f t="shared" si="3"/>
        <v>0</v>
      </c>
      <c r="R6" s="18">
        <f t="shared" si="3"/>
        <v>0</v>
      </c>
      <c r="S6" s="18">
        <f t="shared" si="3"/>
        <v>0</v>
      </c>
      <c r="T6" s="18">
        <f t="shared" si="3"/>
        <v>0</v>
      </c>
      <c r="U6" s="18">
        <f t="shared" si="3"/>
        <v>0</v>
      </c>
      <c r="V6" s="18">
        <f t="shared" si="3"/>
        <v>0</v>
      </c>
      <c r="W6" s="18">
        <f t="shared" si="3"/>
        <v>0</v>
      </c>
      <c r="X6" s="10">
        <f t="shared" si="1"/>
        <v>0</v>
      </c>
      <c r="Y6" s="10">
        <f t="shared" si="2"/>
        <v>0</v>
      </c>
    </row>
    <row r="7" spans="1:25" ht="13.2" x14ac:dyDescent="0.15">
      <c r="A7" s="15" t="s">
        <v>63</v>
      </c>
      <c r="B7" s="21">
        <v>0</v>
      </c>
      <c r="C7" s="21"/>
      <c r="D7" s="18">
        <f>SUM(D8:D22)</f>
        <v>0</v>
      </c>
      <c r="E7" s="18">
        <f t="shared" ref="E7:W7" si="4">SUM(E8:E22)</f>
        <v>0</v>
      </c>
      <c r="F7" s="18">
        <f t="shared" si="4"/>
        <v>0</v>
      </c>
      <c r="G7" s="18">
        <f t="shared" si="4"/>
        <v>0</v>
      </c>
      <c r="H7" s="18">
        <f t="shared" si="4"/>
        <v>0</v>
      </c>
      <c r="I7" s="18">
        <f t="shared" si="4"/>
        <v>0</v>
      </c>
      <c r="J7" s="18">
        <f t="shared" si="4"/>
        <v>0</v>
      </c>
      <c r="K7" s="18">
        <f t="shared" si="4"/>
        <v>0</v>
      </c>
      <c r="L7" s="18">
        <f t="shared" si="4"/>
        <v>0</v>
      </c>
      <c r="M7" s="18">
        <f t="shared" si="4"/>
        <v>0</v>
      </c>
      <c r="N7" s="18">
        <f t="shared" si="4"/>
        <v>0</v>
      </c>
      <c r="O7" s="18">
        <f t="shared" si="4"/>
        <v>0</v>
      </c>
      <c r="P7" s="18">
        <f t="shared" si="4"/>
        <v>0</v>
      </c>
      <c r="Q7" s="18">
        <f t="shared" si="4"/>
        <v>0</v>
      </c>
      <c r="R7" s="18">
        <f t="shared" si="4"/>
        <v>0</v>
      </c>
      <c r="S7" s="18">
        <f t="shared" si="4"/>
        <v>0</v>
      </c>
      <c r="T7" s="18">
        <f t="shared" si="4"/>
        <v>0</v>
      </c>
      <c r="U7" s="18">
        <f t="shared" si="4"/>
        <v>0</v>
      </c>
      <c r="V7" s="18">
        <f t="shared" si="4"/>
        <v>0</v>
      </c>
      <c r="W7" s="18">
        <f t="shared" si="4"/>
        <v>0</v>
      </c>
      <c r="X7" s="10">
        <f t="shared" si="1"/>
        <v>0</v>
      </c>
      <c r="Y7" s="10">
        <f t="shared" si="2"/>
        <v>0</v>
      </c>
    </row>
    <row r="8" spans="1:25" ht="13.2" x14ac:dyDescent="0.15">
      <c r="A8" s="15" t="s">
        <v>64</v>
      </c>
      <c r="B8" s="21">
        <v>0</v>
      </c>
      <c r="C8" s="21"/>
      <c r="D8" s="18">
        <f>ROUNDDOWN($B8*D$3,0)</f>
        <v>0</v>
      </c>
      <c r="E8" s="18">
        <f t="shared" ref="E8:W22" si="5">ROUNDDOWN($B8*E$3,0)</f>
        <v>0</v>
      </c>
      <c r="F8" s="18">
        <f t="shared" si="5"/>
        <v>0</v>
      </c>
      <c r="G8" s="18">
        <f t="shared" si="5"/>
        <v>0</v>
      </c>
      <c r="H8" s="18">
        <f t="shared" si="5"/>
        <v>0</v>
      </c>
      <c r="I8" s="18">
        <f t="shared" si="5"/>
        <v>0</v>
      </c>
      <c r="J8" s="18">
        <f t="shared" si="5"/>
        <v>0</v>
      </c>
      <c r="K8" s="18">
        <f t="shared" si="5"/>
        <v>0</v>
      </c>
      <c r="L8" s="18">
        <f t="shared" si="5"/>
        <v>0</v>
      </c>
      <c r="M8" s="18">
        <f t="shared" si="5"/>
        <v>0</v>
      </c>
      <c r="N8" s="18">
        <f t="shared" si="5"/>
        <v>0</v>
      </c>
      <c r="O8" s="18">
        <f t="shared" si="5"/>
        <v>0</v>
      </c>
      <c r="P8" s="18">
        <f t="shared" si="5"/>
        <v>0</v>
      </c>
      <c r="Q8" s="18">
        <f t="shared" si="5"/>
        <v>0</v>
      </c>
      <c r="R8" s="18">
        <f t="shared" si="5"/>
        <v>0</v>
      </c>
      <c r="S8" s="18">
        <f t="shared" si="5"/>
        <v>0</v>
      </c>
      <c r="T8" s="18">
        <f t="shared" si="5"/>
        <v>0</v>
      </c>
      <c r="U8" s="18">
        <f t="shared" si="5"/>
        <v>0</v>
      </c>
      <c r="V8" s="18">
        <f t="shared" si="5"/>
        <v>0</v>
      </c>
      <c r="W8" s="18">
        <f t="shared" si="5"/>
        <v>0</v>
      </c>
      <c r="X8" s="10">
        <f t="shared" si="1"/>
        <v>0</v>
      </c>
      <c r="Y8" s="10">
        <f t="shared" si="2"/>
        <v>0</v>
      </c>
    </row>
    <row r="9" spans="1:25" ht="13.2" x14ac:dyDescent="0.15">
      <c r="A9" s="15" t="s">
        <v>65</v>
      </c>
      <c r="B9" s="21">
        <v>0</v>
      </c>
      <c r="C9" s="21"/>
      <c r="D9" s="18">
        <f t="shared" ref="D9:S69" si="6">ROUNDDOWN($B9*D$3,0)</f>
        <v>0</v>
      </c>
      <c r="E9" s="18">
        <f t="shared" si="6"/>
        <v>0</v>
      </c>
      <c r="F9" s="18">
        <f t="shared" si="6"/>
        <v>0</v>
      </c>
      <c r="G9" s="18">
        <f t="shared" si="6"/>
        <v>0</v>
      </c>
      <c r="H9" s="18">
        <f t="shared" si="6"/>
        <v>0</v>
      </c>
      <c r="I9" s="18">
        <f t="shared" si="6"/>
        <v>0</v>
      </c>
      <c r="J9" s="18">
        <f t="shared" si="6"/>
        <v>0</v>
      </c>
      <c r="K9" s="18">
        <f t="shared" si="6"/>
        <v>0</v>
      </c>
      <c r="L9" s="18">
        <f t="shared" si="6"/>
        <v>0</v>
      </c>
      <c r="M9" s="18">
        <f t="shared" si="6"/>
        <v>0</v>
      </c>
      <c r="N9" s="18">
        <f t="shared" si="6"/>
        <v>0</v>
      </c>
      <c r="O9" s="18">
        <f t="shared" si="6"/>
        <v>0</v>
      </c>
      <c r="P9" s="18">
        <f t="shared" si="6"/>
        <v>0</v>
      </c>
      <c r="Q9" s="18">
        <f t="shared" si="6"/>
        <v>0</v>
      </c>
      <c r="R9" s="18">
        <f t="shared" si="6"/>
        <v>0</v>
      </c>
      <c r="S9" s="18">
        <f t="shared" si="6"/>
        <v>0</v>
      </c>
      <c r="T9" s="18">
        <f t="shared" si="5"/>
        <v>0</v>
      </c>
      <c r="U9" s="18">
        <f t="shared" si="5"/>
        <v>0</v>
      </c>
      <c r="V9" s="18">
        <f t="shared" si="5"/>
        <v>0</v>
      </c>
      <c r="W9" s="18">
        <f t="shared" si="5"/>
        <v>0</v>
      </c>
      <c r="X9" s="10">
        <f t="shared" si="1"/>
        <v>0</v>
      </c>
      <c r="Y9" s="10">
        <f t="shared" si="2"/>
        <v>0</v>
      </c>
    </row>
    <row r="10" spans="1:25" ht="13.2" x14ac:dyDescent="0.15">
      <c r="A10" s="15" t="s">
        <v>66</v>
      </c>
      <c r="B10" s="21">
        <v>0</v>
      </c>
      <c r="C10" s="21"/>
      <c r="D10" s="18">
        <f>ROUNDDOWN($B10*D$3,0)</f>
        <v>0</v>
      </c>
      <c r="E10" s="18">
        <f t="shared" si="6"/>
        <v>0</v>
      </c>
      <c r="F10" s="18">
        <f t="shared" si="6"/>
        <v>0</v>
      </c>
      <c r="G10" s="18">
        <f t="shared" si="6"/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 t="shared" si="6"/>
        <v>0</v>
      </c>
      <c r="O10" s="18">
        <f t="shared" si="6"/>
        <v>0</v>
      </c>
      <c r="P10" s="18">
        <f t="shared" si="6"/>
        <v>0</v>
      </c>
      <c r="Q10" s="18">
        <f t="shared" si="6"/>
        <v>0</v>
      </c>
      <c r="R10" s="18">
        <f t="shared" si="6"/>
        <v>0</v>
      </c>
      <c r="S10" s="18">
        <f t="shared" si="6"/>
        <v>0</v>
      </c>
      <c r="T10" s="18">
        <f t="shared" si="5"/>
        <v>0</v>
      </c>
      <c r="U10" s="18">
        <f t="shared" si="5"/>
        <v>0</v>
      </c>
      <c r="V10" s="18">
        <f t="shared" si="5"/>
        <v>0</v>
      </c>
      <c r="W10" s="18">
        <f t="shared" si="5"/>
        <v>0</v>
      </c>
      <c r="X10" s="10">
        <f t="shared" si="1"/>
        <v>0</v>
      </c>
      <c r="Y10" s="10">
        <f t="shared" si="2"/>
        <v>0</v>
      </c>
    </row>
    <row r="11" spans="1:25" ht="13.2" x14ac:dyDescent="0.15">
      <c r="A11" s="15" t="s">
        <v>67</v>
      </c>
      <c r="B11" s="21">
        <v>0</v>
      </c>
      <c r="C11" s="21"/>
      <c r="D11" s="18">
        <f>ROUNDDOWN($B11*D$3,0)</f>
        <v>0</v>
      </c>
      <c r="E11" s="18">
        <f t="shared" si="6"/>
        <v>0</v>
      </c>
      <c r="F11" s="18">
        <f t="shared" si="6"/>
        <v>0</v>
      </c>
      <c r="G11" s="18">
        <f t="shared" si="6"/>
        <v>0</v>
      </c>
      <c r="H11" s="18">
        <f t="shared" si="6"/>
        <v>0</v>
      </c>
      <c r="I11" s="18">
        <f t="shared" si="6"/>
        <v>0</v>
      </c>
      <c r="J11" s="18">
        <f t="shared" si="6"/>
        <v>0</v>
      </c>
      <c r="K11" s="18">
        <f t="shared" si="6"/>
        <v>0</v>
      </c>
      <c r="L11" s="18">
        <f t="shared" si="6"/>
        <v>0</v>
      </c>
      <c r="M11" s="18">
        <f t="shared" si="6"/>
        <v>0</v>
      </c>
      <c r="N11" s="18">
        <f t="shared" si="6"/>
        <v>0</v>
      </c>
      <c r="O11" s="18">
        <f t="shared" si="6"/>
        <v>0</v>
      </c>
      <c r="P11" s="18">
        <f t="shared" si="6"/>
        <v>0</v>
      </c>
      <c r="Q11" s="18">
        <f t="shared" si="6"/>
        <v>0</v>
      </c>
      <c r="R11" s="18">
        <f t="shared" si="6"/>
        <v>0</v>
      </c>
      <c r="S11" s="18">
        <f t="shared" si="6"/>
        <v>0</v>
      </c>
      <c r="T11" s="18">
        <f t="shared" si="5"/>
        <v>0</v>
      </c>
      <c r="U11" s="18">
        <f t="shared" si="5"/>
        <v>0</v>
      </c>
      <c r="V11" s="18">
        <f t="shared" si="5"/>
        <v>0</v>
      </c>
      <c r="W11" s="18">
        <f t="shared" si="5"/>
        <v>0</v>
      </c>
      <c r="X11" s="10">
        <f t="shared" si="1"/>
        <v>0</v>
      </c>
      <c r="Y11" s="10">
        <f t="shared" si="2"/>
        <v>0</v>
      </c>
    </row>
    <row r="12" spans="1:25" ht="13.2" x14ac:dyDescent="0.15">
      <c r="A12" s="15" t="s">
        <v>68</v>
      </c>
      <c r="B12" s="21">
        <v>0</v>
      </c>
      <c r="C12" s="21"/>
      <c r="D12" s="18">
        <f>ROUNDDOWN($B12*D$3,0)</f>
        <v>0</v>
      </c>
      <c r="E12" s="18">
        <f t="shared" si="6"/>
        <v>0</v>
      </c>
      <c r="F12" s="18">
        <f t="shared" si="6"/>
        <v>0</v>
      </c>
      <c r="G12" s="18">
        <f t="shared" si="6"/>
        <v>0</v>
      </c>
      <c r="H12" s="18">
        <f t="shared" si="6"/>
        <v>0</v>
      </c>
      <c r="I12" s="18">
        <f t="shared" si="6"/>
        <v>0</v>
      </c>
      <c r="J12" s="18">
        <f t="shared" si="6"/>
        <v>0</v>
      </c>
      <c r="K12" s="18">
        <f t="shared" si="6"/>
        <v>0</v>
      </c>
      <c r="L12" s="18">
        <f t="shared" si="6"/>
        <v>0</v>
      </c>
      <c r="M12" s="18">
        <f t="shared" si="6"/>
        <v>0</v>
      </c>
      <c r="N12" s="18">
        <f t="shared" si="6"/>
        <v>0</v>
      </c>
      <c r="O12" s="18">
        <f t="shared" si="6"/>
        <v>0</v>
      </c>
      <c r="P12" s="18">
        <f t="shared" si="6"/>
        <v>0</v>
      </c>
      <c r="Q12" s="18">
        <f t="shared" si="6"/>
        <v>0</v>
      </c>
      <c r="R12" s="18">
        <f t="shared" si="6"/>
        <v>0</v>
      </c>
      <c r="S12" s="18">
        <f t="shared" si="6"/>
        <v>0</v>
      </c>
      <c r="T12" s="18">
        <f t="shared" si="5"/>
        <v>0</v>
      </c>
      <c r="U12" s="18">
        <f t="shared" si="5"/>
        <v>0</v>
      </c>
      <c r="V12" s="18">
        <f t="shared" si="5"/>
        <v>0</v>
      </c>
      <c r="W12" s="18">
        <f t="shared" si="5"/>
        <v>0</v>
      </c>
      <c r="X12" s="10">
        <f t="shared" si="1"/>
        <v>0</v>
      </c>
      <c r="Y12" s="10">
        <f t="shared" si="2"/>
        <v>0</v>
      </c>
    </row>
    <row r="13" spans="1:25" ht="13.2" x14ac:dyDescent="0.15">
      <c r="A13" s="15" t="s">
        <v>69</v>
      </c>
      <c r="B13" s="21">
        <v>0</v>
      </c>
      <c r="C13" s="21"/>
      <c r="D13" s="18">
        <f>ROUNDDOWN($B13*D$3,0)</f>
        <v>0</v>
      </c>
      <c r="E13" s="18">
        <f t="shared" si="6"/>
        <v>0</v>
      </c>
      <c r="F13" s="18">
        <f t="shared" si="6"/>
        <v>0</v>
      </c>
      <c r="G13" s="18">
        <f t="shared" si="6"/>
        <v>0</v>
      </c>
      <c r="H13" s="18">
        <f t="shared" si="6"/>
        <v>0</v>
      </c>
      <c r="I13" s="18">
        <f t="shared" si="6"/>
        <v>0</v>
      </c>
      <c r="J13" s="18">
        <f t="shared" si="6"/>
        <v>0</v>
      </c>
      <c r="K13" s="18">
        <f t="shared" si="6"/>
        <v>0</v>
      </c>
      <c r="L13" s="18">
        <f t="shared" si="6"/>
        <v>0</v>
      </c>
      <c r="M13" s="18">
        <f t="shared" si="6"/>
        <v>0</v>
      </c>
      <c r="N13" s="18">
        <f t="shared" si="6"/>
        <v>0</v>
      </c>
      <c r="O13" s="18">
        <f t="shared" si="6"/>
        <v>0</v>
      </c>
      <c r="P13" s="18">
        <f t="shared" si="6"/>
        <v>0</v>
      </c>
      <c r="Q13" s="18">
        <f t="shared" si="6"/>
        <v>0</v>
      </c>
      <c r="R13" s="18">
        <f t="shared" si="6"/>
        <v>0</v>
      </c>
      <c r="S13" s="18">
        <f t="shared" si="6"/>
        <v>0</v>
      </c>
      <c r="T13" s="18">
        <f t="shared" si="5"/>
        <v>0</v>
      </c>
      <c r="U13" s="18">
        <f t="shared" si="5"/>
        <v>0</v>
      </c>
      <c r="V13" s="18">
        <f t="shared" si="5"/>
        <v>0</v>
      </c>
      <c r="W13" s="18">
        <f t="shared" si="5"/>
        <v>0</v>
      </c>
      <c r="X13" s="10">
        <f t="shared" si="1"/>
        <v>0</v>
      </c>
      <c r="Y13" s="10">
        <f t="shared" si="2"/>
        <v>0</v>
      </c>
    </row>
    <row r="14" spans="1:25" ht="13.2" x14ac:dyDescent="0.15">
      <c r="A14" s="15" t="s">
        <v>70</v>
      </c>
      <c r="B14" s="21">
        <v>0</v>
      </c>
      <c r="C14" s="21"/>
      <c r="D14" s="18">
        <f>ROUNDDOWN($B14*D$3,0)</f>
        <v>0</v>
      </c>
      <c r="E14" s="18">
        <f t="shared" si="6"/>
        <v>0</v>
      </c>
      <c r="F14" s="18">
        <f t="shared" si="6"/>
        <v>0</v>
      </c>
      <c r="G14" s="18">
        <f t="shared" si="6"/>
        <v>0</v>
      </c>
      <c r="H14" s="18">
        <f t="shared" si="6"/>
        <v>0</v>
      </c>
      <c r="I14" s="18">
        <f t="shared" si="6"/>
        <v>0</v>
      </c>
      <c r="J14" s="18">
        <f t="shared" si="6"/>
        <v>0</v>
      </c>
      <c r="K14" s="18">
        <f t="shared" si="6"/>
        <v>0</v>
      </c>
      <c r="L14" s="18">
        <f t="shared" si="6"/>
        <v>0</v>
      </c>
      <c r="M14" s="18">
        <f t="shared" si="6"/>
        <v>0</v>
      </c>
      <c r="N14" s="18">
        <f t="shared" si="6"/>
        <v>0</v>
      </c>
      <c r="O14" s="18">
        <f t="shared" si="6"/>
        <v>0</v>
      </c>
      <c r="P14" s="18">
        <f t="shared" si="6"/>
        <v>0</v>
      </c>
      <c r="Q14" s="18">
        <f t="shared" si="6"/>
        <v>0</v>
      </c>
      <c r="R14" s="18">
        <f t="shared" si="6"/>
        <v>0</v>
      </c>
      <c r="S14" s="18">
        <f t="shared" si="6"/>
        <v>0</v>
      </c>
      <c r="T14" s="18">
        <f t="shared" si="5"/>
        <v>0</v>
      </c>
      <c r="U14" s="18">
        <f t="shared" si="5"/>
        <v>0</v>
      </c>
      <c r="V14" s="18">
        <f t="shared" si="5"/>
        <v>0</v>
      </c>
      <c r="W14" s="18">
        <f t="shared" si="5"/>
        <v>0</v>
      </c>
      <c r="X14" s="10">
        <f t="shared" si="1"/>
        <v>0</v>
      </c>
      <c r="Y14" s="10">
        <f t="shared" si="2"/>
        <v>0</v>
      </c>
    </row>
    <row r="15" spans="1:25" ht="13.2" x14ac:dyDescent="0.15">
      <c r="A15" s="15" t="s">
        <v>71</v>
      </c>
      <c r="B15" s="21">
        <v>0</v>
      </c>
      <c r="C15" s="21"/>
      <c r="D15" s="18">
        <f t="shared" si="6"/>
        <v>0</v>
      </c>
      <c r="E15" s="18">
        <f t="shared" si="5"/>
        <v>0</v>
      </c>
      <c r="F15" s="18">
        <f t="shared" si="5"/>
        <v>0</v>
      </c>
      <c r="G15" s="18">
        <f t="shared" si="5"/>
        <v>0</v>
      </c>
      <c r="H15" s="18">
        <f t="shared" si="5"/>
        <v>0</v>
      </c>
      <c r="I15" s="18">
        <f t="shared" si="5"/>
        <v>0</v>
      </c>
      <c r="J15" s="18">
        <f t="shared" si="5"/>
        <v>0</v>
      </c>
      <c r="K15" s="18">
        <f t="shared" si="5"/>
        <v>0</v>
      </c>
      <c r="L15" s="18">
        <f t="shared" si="5"/>
        <v>0</v>
      </c>
      <c r="M15" s="18">
        <f t="shared" si="5"/>
        <v>0</v>
      </c>
      <c r="N15" s="18">
        <f t="shared" si="5"/>
        <v>0</v>
      </c>
      <c r="O15" s="18">
        <f t="shared" si="5"/>
        <v>0</v>
      </c>
      <c r="P15" s="18">
        <f t="shared" si="5"/>
        <v>0</v>
      </c>
      <c r="Q15" s="18">
        <f t="shared" si="5"/>
        <v>0</v>
      </c>
      <c r="R15" s="18">
        <f t="shared" si="5"/>
        <v>0</v>
      </c>
      <c r="S15" s="18">
        <f t="shared" si="5"/>
        <v>0</v>
      </c>
      <c r="T15" s="18">
        <f t="shared" si="5"/>
        <v>0</v>
      </c>
      <c r="U15" s="18">
        <f t="shared" si="5"/>
        <v>0</v>
      </c>
      <c r="V15" s="18">
        <f t="shared" si="5"/>
        <v>0</v>
      </c>
      <c r="W15" s="18">
        <f t="shared" si="5"/>
        <v>0</v>
      </c>
      <c r="X15" s="10">
        <f t="shared" si="1"/>
        <v>0</v>
      </c>
      <c r="Y15" s="10">
        <f t="shared" si="2"/>
        <v>0</v>
      </c>
    </row>
    <row r="16" spans="1:25" ht="13.2" x14ac:dyDescent="0.15">
      <c r="A16" s="15" t="s">
        <v>72</v>
      </c>
      <c r="B16" s="21">
        <v>0</v>
      </c>
      <c r="C16" s="21"/>
      <c r="D16" s="18">
        <f t="shared" si="6"/>
        <v>0</v>
      </c>
      <c r="E16" s="18">
        <f t="shared" si="5"/>
        <v>0</v>
      </c>
      <c r="F16" s="18">
        <f t="shared" si="5"/>
        <v>0</v>
      </c>
      <c r="G16" s="18">
        <f t="shared" si="5"/>
        <v>0</v>
      </c>
      <c r="H16" s="18">
        <f t="shared" si="5"/>
        <v>0</v>
      </c>
      <c r="I16" s="18">
        <f t="shared" si="5"/>
        <v>0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18">
        <f t="shared" si="5"/>
        <v>0</v>
      </c>
      <c r="X16" s="10">
        <f t="shared" si="1"/>
        <v>0</v>
      </c>
      <c r="Y16" s="10">
        <f t="shared" si="2"/>
        <v>0</v>
      </c>
    </row>
    <row r="17" spans="1:25" ht="13.2" x14ac:dyDescent="0.15">
      <c r="A17" s="15" t="s">
        <v>73</v>
      </c>
      <c r="B17" s="21">
        <v>0</v>
      </c>
      <c r="C17" s="21"/>
      <c r="D17" s="18">
        <f t="shared" si="6"/>
        <v>0</v>
      </c>
      <c r="E17" s="18">
        <f t="shared" si="5"/>
        <v>0</v>
      </c>
      <c r="F17" s="18">
        <f t="shared" si="5"/>
        <v>0</v>
      </c>
      <c r="G17" s="18">
        <f t="shared" si="5"/>
        <v>0</v>
      </c>
      <c r="H17" s="18">
        <f t="shared" si="5"/>
        <v>0</v>
      </c>
      <c r="I17" s="18">
        <f t="shared" si="5"/>
        <v>0</v>
      </c>
      <c r="J17" s="18">
        <f t="shared" si="5"/>
        <v>0</v>
      </c>
      <c r="K17" s="18">
        <f t="shared" si="5"/>
        <v>0</v>
      </c>
      <c r="L17" s="18">
        <f t="shared" si="5"/>
        <v>0</v>
      </c>
      <c r="M17" s="18">
        <f t="shared" si="5"/>
        <v>0</v>
      </c>
      <c r="N17" s="18">
        <f t="shared" si="5"/>
        <v>0</v>
      </c>
      <c r="O17" s="18">
        <f t="shared" si="5"/>
        <v>0</v>
      </c>
      <c r="P17" s="18">
        <f t="shared" si="5"/>
        <v>0</v>
      </c>
      <c r="Q17" s="18">
        <f t="shared" si="5"/>
        <v>0</v>
      </c>
      <c r="R17" s="18">
        <f t="shared" si="5"/>
        <v>0</v>
      </c>
      <c r="S17" s="18">
        <f t="shared" si="5"/>
        <v>0</v>
      </c>
      <c r="T17" s="18">
        <f t="shared" si="5"/>
        <v>0</v>
      </c>
      <c r="U17" s="18">
        <f t="shared" si="5"/>
        <v>0</v>
      </c>
      <c r="V17" s="18">
        <f t="shared" si="5"/>
        <v>0</v>
      </c>
      <c r="W17" s="18">
        <f t="shared" si="5"/>
        <v>0</v>
      </c>
      <c r="X17" s="10">
        <f t="shared" si="1"/>
        <v>0</v>
      </c>
      <c r="Y17" s="10">
        <f t="shared" si="2"/>
        <v>0</v>
      </c>
    </row>
    <row r="18" spans="1:25" ht="13.2" x14ac:dyDescent="0.15">
      <c r="A18" s="15" t="s">
        <v>74</v>
      </c>
      <c r="B18" s="21">
        <v>0</v>
      </c>
      <c r="C18" s="21"/>
      <c r="D18" s="18">
        <f t="shared" si="6"/>
        <v>0</v>
      </c>
      <c r="E18" s="18">
        <f t="shared" si="5"/>
        <v>0</v>
      </c>
      <c r="F18" s="18">
        <f t="shared" si="5"/>
        <v>0</v>
      </c>
      <c r="G18" s="18">
        <f t="shared" si="5"/>
        <v>0</v>
      </c>
      <c r="H18" s="18">
        <f t="shared" si="5"/>
        <v>0</v>
      </c>
      <c r="I18" s="18">
        <f t="shared" si="5"/>
        <v>0</v>
      </c>
      <c r="J18" s="18">
        <f t="shared" si="5"/>
        <v>0</v>
      </c>
      <c r="K18" s="18">
        <f t="shared" si="5"/>
        <v>0</v>
      </c>
      <c r="L18" s="18">
        <f t="shared" si="5"/>
        <v>0</v>
      </c>
      <c r="M18" s="18">
        <f t="shared" si="5"/>
        <v>0</v>
      </c>
      <c r="N18" s="18">
        <f t="shared" si="5"/>
        <v>0</v>
      </c>
      <c r="O18" s="18">
        <f t="shared" si="5"/>
        <v>0</v>
      </c>
      <c r="P18" s="18">
        <f t="shared" si="5"/>
        <v>0</v>
      </c>
      <c r="Q18" s="18">
        <f t="shared" si="5"/>
        <v>0</v>
      </c>
      <c r="R18" s="18">
        <f t="shared" si="5"/>
        <v>0</v>
      </c>
      <c r="S18" s="18">
        <f t="shared" si="5"/>
        <v>0</v>
      </c>
      <c r="T18" s="18">
        <f t="shared" si="5"/>
        <v>0</v>
      </c>
      <c r="U18" s="18">
        <f t="shared" si="5"/>
        <v>0</v>
      </c>
      <c r="V18" s="18">
        <f t="shared" si="5"/>
        <v>0</v>
      </c>
      <c r="W18" s="18">
        <f t="shared" si="5"/>
        <v>0</v>
      </c>
      <c r="X18" s="10">
        <f t="shared" si="1"/>
        <v>0</v>
      </c>
      <c r="Y18" s="10">
        <f t="shared" si="2"/>
        <v>0</v>
      </c>
    </row>
    <row r="19" spans="1:25" ht="13.2" x14ac:dyDescent="0.15">
      <c r="A19" s="15" t="s">
        <v>75</v>
      </c>
      <c r="B19" s="21">
        <v>0</v>
      </c>
      <c r="C19" s="21"/>
      <c r="D19" s="18">
        <f t="shared" si="6"/>
        <v>0</v>
      </c>
      <c r="E19" s="18">
        <f t="shared" si="5"/>
        <v>0</v>
      </c>
      <c r="F19" s="18">
        <f t="shared" si="5"/>
        <v>0</v>
      </c>
      <c r="G19" s="18">
        <f t="shared" si="5"/>
        <v>0</v>
      </c>
      <c r="H19" s="18">
        <f t="shared" si="5"/>
        <v>0</v>
      </c>
      <c r="I19" s="18">
        <f t="shared" si="5"/>
        <v>0</v>
      </c>
      <c r="J19" s="18">
        <f t="shared" si="5"/>
        <v>0</v>
      </c>
      <c r="K19" s="18">
        <f t="shared" si="5"/>
        <v>0</v>
      </c>
      <c r="L19" s="18">
        <f t="shared" si="5"/>
        <v>0</v>
      </c>
      <c r="M19" s="18">
        <f t="shared" si="5"/>
        <v>0</v>
      </c>
      <c r="N19" s="18">
        <f t="shared" si="5"/>
        <v>0</v>
      </c>
      <c r="O19" s="18">
        <f t="shared" si="5"/>
        <v>0</v>
      </c>
      <c r="P19" s="18">
        <f t="shared" si="5"/>
        <v>0</v>
      </c>
      <c r="Q19" s="18">
        <f t="shared" si="5"/>
        <v>0</v>
      </c>
      <c r="R19" s="18">
        <f t="shared" si="5"/>
        <v>0</v>
      </c>
      <c r="S19" s="18">
        <f t="shared" si="5"/>
        <v>0</v>
      </c>
      <c r="T19" s="18">
        <f t="shared" si="5"/>
        <v>0</v>
      </c>
      <c r="U19" s="18">
        <f t="shared" si="5"/>
        <v>0</v>
      </c>
      <c r="V19" s="18">
        <f t="shared" si="5"/>
        <v>0</v>
      </c>
      <c r="W19" s="18">
        <f t="shared" si="5"/>
        <v>0</v>
      </c>
      <c r="X19" s="10">
        <f t="shared" si="1"/>
        <v>0</v>
      </c>
      <c r="Y19" s="10">
        <f t="shared" si="2"/>
        <v>0</v>
      </c>
    </row>
    <row r="20" spans="1:25" ht="13.2" x14ac:dyDescent="0.15">
      <c r="A20" s="15" t="s">
        <v>76</v>
      </c>
      <c r="B20" s="21">
        <v>0</v>
      </c>
      <c r="C20" s="21"/>
      <c r="D20" s="18">
        <f t="shared" si="6"/>
        <v>0</v>
      </c>
      <c r="E20" s="18">
        <f t="shared" si="5"/>
        <v>0</v>
      </c>
      <c r="F20" s="18">
        <f t="shared" si="5"/>
        <v>0</v>
      </c>
      <c r="G20" s="18">
        <f t="shared" si="5"/>
        <v>0</v>
      </c>
      <c r="H20" s="18">
        <f t="shared" si="5"/>
        <v>0</v>
      </c>
      <c r="I20" s="18">
        <f t="shared" si="5"/>
        <v>0</v>
      </c>
      <c r="J20" s="18">
        <f t="shared" si="5"/>
        <v>0</v>
      </c>
      <c r="K20" s="18">
        <f t="shared" si="5"/>
        <v>0</v>
      </c>
      <c r="L20" s="18">
        <f t="shared" si="5"/>
        <v>0</v>
      </c>
      <c r="M20" s="18">
        <f t="shared" si="5"/>
        <v>0</v>
      </c>
      <c r="N20" s="18">
        <f t="shared" si="5"/>
        <v>0</v>
      </c>
      <c r="O20" s="18">
        <f t="shared" si="5"/>
        <v>0</v>
      </c>
      <c r="P20" s="18">
        <f t="shared" si="5"/>
        <v>0</v>
      </c>
      <c r="Q20" s="18">
        <f t="shared" si="5"/>
        <v>0</v>
      </c>
      <c r="R20" s="18">
        <f t="shared" si="5"/>
        <v>0</v>
      </c>
      <c r="S20" s="18">
        <f t="shared" si="5"/>
        <v>0</v>
      </c>
      <c r="T20" s="18">
        <f t="shared" si="5"/>
        <v>0</v>
      </c>
      <c r="U20" s="18">
        <f t="shared" si="5"/>
        <v>0</v>
      </c>
      <c r="V20" s="18">
        <f t="shared" si="5"/>
        <v>0</v>
      </c>
      <c r="W20" s="18">
        <f t="shared" si="5"/>
        <v>0</v>
      </c>
      <c r="X20" s="10">
        <f t="shared" si="1"/>
        <v>0</v>
      </c>
      <c r="Y20" s="10">
        <f t="shared" si="2"/>
        <v>0</v>
      </c>
    </row>
    <row r="21" spans="1:25" ht="13.2" x14ac:dyDescent="0.15">
      <c r="A21" s="15" t="s">
        <v>77</v>
      </c>
      <c r="B21" s="21">
        <v>0</v>
      </c>
      <c r="C21" s="21"/>
      <c r="D21" s="18">
        <f t="shared" si="6"/>
        <v>0</v>
      </c>
      <c r="E21" s="18">
        <f t="shared" si="5"/>
        <v>0</v>
      </c>
      <c r="F21" s="18">
        <f t="shared" si="5"/>
        <v>0</v>
      </c>
      <c r="G21" s="18">
        <f t="shared" si="5"/>
        <v>0</v>
      </c>
      <c r="H21" s="18">
        <f t="shared" si="5"/>
        <v>0</v>
      </c>
      <c r="I21" s="18">
        <f t="shared" si="5"/>
        <v>0</v>
      </c>
      <c r="J21" s="18">
        <f t="shared" si="5"/>
        <v>0</v>
      </c>
      <c r="K21" s="18">
        <f t="shared" si="5"/>
        <v>0</v>
      </c>
      <c r="L21" s="18">
        <f t="shared" si="5"/>
        <v>0</v>
      </c>
      <c r="M21" s="18">
        <f t="shared" si="5"/>
        <v>0</v>
      </c>
      <c r="N21" s="18">
        <f t="shared" si="5"/>
        <v>0</v>
      </c>
      <c r="O21" s="18">
        <f t="shared" si="5"/>
        <v>0</v>
      </c>
      <c r="P21" s="18">
        <f t="shared" si="5"/>
        <v>0</v>
      </c>
      <c r="Q21" s="18">
        <f t="shared" si="5"/>
        <v>0</v>
      </c>
      <c r="R21" s="18">
        <f t="shared" si="5"/>
        <v>0</v>
      </c>
      <c r="S21" s="18">
        <f t="shared" si="5"/>
        <v>0</v>
      </c>
      <c r="T21" s="18">
        <f t="shared" si="5"/>
        <v>0</v>
      </c>
      <c r="U21" s="18">
        <f t="shared" si="5"/>
        <v>0</v>
      </c>
      <c r="V21" s="18">
        <f t="shared" si="5"/>
        <v>0</v>
      </c>
      <c r="W21" s="18">
        <f t="shared" si="5"/>
        <v>0</v>
      </c>
      <c r="X21" s="10">
        <f t="shared" si="1"/>
        <v>0</v>
      </c>
      <c r="Y21" s="10">
        <f t="shared" si="2"/>
        <v>0</v>
      </c>
    </row>
    <row r="22" spans="1:25" ht="13.2" x14ac:dyDescent="0.15">
      <c r="A22" s="15" t="s">
        <v>78</v>
      </c>
      <c r="B22" s="21">
        <v>0</v>
      </c>
      <c r="C22" s="21"/>
      <c r="D22" s="18">
        <f t="shared" si="6"/>
        <v>0</v>
      </c>
      <c r="E22" s="18">
        <f t="shared" si="5"/>
        <v>0</v>
      </c>
      <c r="F22" s="18">
        <f t="shared" si="5"/>
        <v>0</v>
      </c>
      <c r="G22" s="18">
        <f t="shared" si="5"/>
        <v>0</v>
      </c>
      <c r="H22" s="18">
        <f t="shared" si="5"/>
        <v>0</v>
      </c>
      <c r="I22" s="18">
        <f t="shared" si="5"/>
        <v>0</v>
      </c>
      <c r="J22" s="18">
        <f t="shared" si="5"/>
        <v>0</v>
      </c>
      <c r="K22" s="18">
        <f t="shared" si="5"/>
        <v>0</v>
      </c>
      <c r="L22" s="18">
        <f t="shared" si="5"/>
        <v>0</v>
      </c>
      <c r="M22" s="18">
        <f t="shared" si="5"/>
        <v>0</v>
      </c>
      <c r="N22" s="18">
        <f t="shared" si="5"/>
        <v>0</v>
      </c>
      <c r="O22" s="18">
        <f t="shared" si="5"/>
        <v>0</v>
      </c>
      <c r="P22" s="18">
        <f t="shared" si="5"/>
        <v>0</v>
      </c>
      <c r="Q22" s="18">
        <f t="shared" si="5"/>
        <v>0</v>
      </c>
      <c r="R22" s="18">
        <f t="shared" si="5"/>
        <v>0</v>
      </c>
      <c r="S22" s="18">
        <f t="shared" si="5"/>
        <v>0</v>
      </c>
      <c r="T22" s="18">
        <f t="shared" si="5"/>
        <v>0</v>
      </c>
      <c r="U22" s="18">
        <f t="shared" si="5"/>
        <v>0</v>
      </c>
      <c r="V22" s="18">
        <f t="shared" si="5"/>
        <v>0</v>
      </c>
      <c r="W22" s="18">
        <f t="shared" si="5"/>
        <v>0</v>
      </c>
      <c r="X22" s="10">
        <f t="shared" si="1"/>
        <v>0</v>
      </c>
      <c r="Y22" s="10">
        <f t="shared" si="2"/>
        <v>0</v>
      </c>
    </row>
    <row r="23" spans="1:25" ht="13.2" x14ac:dyDescent="0.15">
      <c r="A23" s="15" t="s">
        <v>79</v>
      </c>
      <c r="B23" s="21">
        <v>0</v>
      </c>
      <c r="C23" s="21"/>
      <c r="D23" s="18">
        <f>SUM(D24:D31)</f>
        <v>0</v>
      </c>
      <c r="E23" s="18">
        <f t="shared" ref="E23:W23" si="7">SUM(E24:E31)</f>
        <v>0</v>
      </c>
      <c r="F23" s="18">
        <f t="shared" si="7"/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  <c r="J23" s="18">
        <f t="shared" si="7"/>
        <v>0</v>
      </c>
      <c r="K23" s="18">
        <f t="shared" si="7"/>
        <v>0</v>
      </c>
      <c r="L23" s="18">
        <f t="shared" si="7"/>
        <v>0</v>
      </c>
      <c r="M23" s="18">
        <f t="shared" si="7"/>
        <v>0</v>
      </c>
      <c r="N23" s="18">
        <f t="shared" si="7"/>
        <v>0</v>
      </c>
      <c r="O23" s="18">
        <f t="shared" si="7"/>
        <v>0</v>
      </c>
      <c r="P23" s="18">
        <f t="shared" si="7"/>
        <v>0</v>
      </c>
      <c r="Q23" s="18">
        <f t="shared" si="7"/>
        <v>0</v>
      </c>
      <c r="R23" s="18">
        <f t="shared" si="7"/>
        <v>0</v>
      </c>
      <c r="S23" s="18">
        <f t="shared" si="7"/>
        <v>0</v>
      </c>
      <c r="T23" s="18">
        <f t="shared" si="7"/>
        <v>0</v>
      </c>
      <c r="U23" s="18">
        <f t="shared" si="7"/>
        <v>0</v>
      </c>
      <c r="V23" s="18">
        <f t="shared" si="7"/>
        <v>0</v>
      </c>
      <c r="W23" s="18">
        <f t="shared" si="7"/>
        <v>0</v>
      </c>
      <c r="X23" s="10">
        <f t="shared" si="1"/>
        <v>0</v>
      </c>
      <c r="Y23" s="10">
        <f t="shared" si="2"/>
        <v>0</v>
      </c>
    </row>
    <row r="24" spans="1:25" ht="13.2" x14ac:dyDescent="0.15">
      <c r="A24" s="15" t="s">
        <v>64</v>
      </c>
      <c r="B24" s="21">
        <v>0</v>
      </c>
      <c r="C24" s="21"/>
      <c r="D24" s="18">
        <f t="shared" si="6"/>
        <v>0</v>
      </c>
      <c r="E24" s="18">
        <f t="shared" ref="E24:W39" si="8">ROUNDDOWN($B24*E$3,0)</f>
        <v>0</v>
      </c>
      <c r="F24" s="18">
        <f t="shared" si="8"/>
        <v>0</v>
      </c>
      <c r="G24" s="18">
        <f t="shared" si="8"/>
        <v>0</v>
      </c>
      <c r="H24" s="18">
        <f t="shared" si="8"/>
        <v>0</v>
      </c>
      <c r="I24" s="18">
        <f t="shared" si="8"/>
        <v>0</v>
      </c>
      <c r="J24" s="18">
        <f t="shared" si="8"/>
        <v>0</v>
      </c>
      <c r="K24" s="18">
        <f t="shared" si="8"/>
        <v>0</v>
      </c>
      <c r="L24" s="18">
        <f t="shared" si="8"/>
        <v>0</v>
      </c>
      <c r="M24" s="18">
        <f t="shared" si="8"/>
        <v>0</v>
      </c>
      <c r="N24" s="18">
        <f t="shared" si="8"/>
        <v>0</v>
      </c>
      <c r="O24" s="18">
        <f t="shared" si="8"/>
        <v>0</v>
      </c>
      <c r="P24" s="18">
        <f t="shared" si="8"/>
        <v>0</v>
      </c>
      <c r="Q24" s="18">
        <f t="shared" si="8"/>
        <v>0</v>
      </c>
      <c r="R24" s="18">
        <f t="shared" si="8"/>
        <v>0</v>
      </c>
      <c r="S24" s="18">
        <f t="shared" si="8"/>
        <v>0</v>
      </c>
      <c r="T24" s="18">
        <f t="shared" si="8"/>
        <v>0</v>
      </c>
      <c r="U24" s="18">
        <f t="shared" si="8"/>
        <v>0</v>
      </c>
      <c r="V24" s="18">
        <f t="shared" si="8"/>
        <v>0</v>
      </c>
      <c r="W24" s="18">
        <f t="shared" si="8"/>
        <v>0</v>
      </c>
      <c r="X24" s="10">
        <f t="shared" si="1"/>
        <v>0</v>
      </c>
      <c r="Y24" s="10">
        <f t="shared" si="2"/>
        <v>0</v>
      </c>
    </row>
    <row r="25" spans="1:25" ht="13.2" x14ac:dyDescent="0.15">
      <c r="A25" s="15" t="s">
        <v>66</v>
      </c>
      <c r="B25" s="21">
        <v>0</v>
      </c>
      <c r="C25" s="21"/>
      <c r="D25" s="18">
        <f t="shared" si="6"/>
        <v>0</v>
      </c>
      <c r="E25" s="18">
        <f t="shared" si="8"/>
        <v>0</v>
      </c>
      <c r="F25" s="18">
        <f t="shared" si="8"/>
        <v>0</v>
      </c>
      <c r="G25" s="18">
        <f t="shared" si="8"/>
        <v>0</v>
      </c>
      <c r="H25" s="18">
        <f t="shared" si="8"/>
        <v>0</v>
      </c>
      <c r="I25" s="18">
        <f t="shared" si="8"/>
        <v>0</v>
      </c>
      <c r="J25" s="18">
        <f t="shared" si="8"/>
        <v>0</v>
      </c>
      <c r="K25" s="18">
        <f t="shared" si="8"/>
        <v>0</v>
      </c>
      <c r="L25" s="18">
        <f t="shared" si="8"/>
        <v>0</v>
      </c>
      <c r="M25" s="18">
        <f t="shared" si="8"/>
        <v>0</v>
      </c>
      <c r="N25" s="18">
        <f t="shared" si="8"/>
        <v>0</v>
      </c>
      <c r="O25" s="18">
        <f t="shared" si="8"/>
        <v>0</v>
      </c>
      <c r="P25" s="18">
        <f t="shared" si="8"/>
        <v>0</v>
      </c>
      <c r="Q25" s="18">
        <f t="shared" si="8"/>
        <v>0</v>
      </c>
      <c r="R25" s="18">
        <f t="shared" si="8"/>
        <v>0</v>
      </c>
      <c r="S25" s="18">
        <f t="shared" si="8"/>
        <v>0</v>
      </c>
      <c r="T25" s="18">
        <f t="shared" si="8"/>
        <v>0</v>
      </c>
      <c r="U25" s="18">
        <f t="shared" si="8"/>
        <v>0</v>
      </c>
      <c r="V25" s="18">
        <f t="shared" si="8"/>
        <v>0</v>
      </c>
      <c r="W25" s="18">
        <f t="shared" si="8"/>
        <v>0</v>
      </c>
      <c r="X25" s="10">
        <f t="shared" si="1"/>
        <v>0</v>
      </c>
      <c r="Y25" s="10">
        <f t="shared" si="2"/>
        <v>0</v>
      </c>
    </row>
    <row r="26" spans="1:25" ht="13.2" x14ac:dyDescent="0.15">
      <c r="A26" s="15" t="s">
        <v>67</v>
      </c>
      <c r="B26" s="21">
        <v>0</v>
      </c>
      <c r="C26" s="21"/>
      <c r="D26" s="18">
        <f t="shared" si="6"/>
        <v>0</v>
      </c>
      <c r="E26" s="18">
        <f t="shared" si="8"/>
        <v>0</v>
      </c>
      <c r="F26" s="18">
        <f t="shared" si="8"/>
        <v>0</v>
      </c>
      <c r="G26" s="18">
        <f t="shared" si="8"/>
        <v>0</v>
      </c>
      <c r="H26" s="18">
        <f t="shared" si="8"/>
        <v>0</v>
      </c>
      <c r="I26" s="18">
        <f t="shared" si="8"/>
        <v>0</v>
      </c>
      <c r="J26" s="18">
        <f t="shared" si="8"/>
        <v>0</v>
      </c>
      <c r="K26" s="18">
        <f t="shared" si="8"/>
        <v>0</v>
      </c>
      <c r="L26" s="18">
        <f t="shared" si="8"/>
        <v>0</v>
      </c>
      <c r="M26" s="18">
        <f t="shared" si="8"/>
        <v>0</v>
      </c>
      <c r="N26" s="18">
        <f t="shared" si="8"/>
        <v>0</v>
      </c>
      <c r="O26" s="18">
        <f t="shared" si="8"/>
        <v>0</v>
      </c>
      <c r="P26" s="18">
        <f t="shared" si="8"/>
        <v>0</v>
      </c>
      <c r="Q26" s="18">
        <f t="shared" si="8"/>
        <v>0</v>
      </c>
      <c r="R26" s="18">
        <f t="shared" si="8"/>
        <v>0</v>
      </c>
      <c r="S26" s="18">
        <f t="shared" si="8"/>
        <v>0</v>
      </c>
      <c r="T26" s="18">
        <f t="shared" si="8"/>
        <v>0</v>
      </c>
      <c r="U26" s="18">
        <f t="shared" si="8"/>
        <v>0</v>
      </c>
      <c r="V26" s="18">
        <f t="shared" si="8"/>
        <v>0</v>
      </c>
      <c r="W26" s="18">
        <f t="shared" si="8"/>
        <v>0</v>
      </c>
      <c r="X26" s="10">
        <f t="shared" si="1"/>
        <v>0</v>
      </c>
      <c r="Y26" s="10">
        <f t="shared" si="2"/>
        <v>0</v>
      </c>
    </row>
    <row r="27" spans="1:25" ht="13.2" x14ac:dyDescent="0.15">
      <c r="A27" s="15" t="s">
        <v>68</v>
      </c>
      <c r="B27" s="21">
        <v>0</v>
      </c>
      <c r="C27" s="21"/>
      <c r="D27" s="18">
        <f t="shared" si="6"/>
        <v>0</v>
      </c>
      <c r="E27" s="18">
        <f t="shared" si="8"/>
        <v>0</v>
      </c>
      <c r="F27" s="18">
        <f t="shared" si="8"/>
        <v>0</v>
      </c>
      <c r="G27" s="18">
        <f t="shared" si="8"/>
        <v>0</v>
      </c>
      <c r="H27" s="18">
        <f t="shared" si="8"/>
        <v>0</v>
      </c>
      <c r="I27" s="18">
        <f t="shared" si="8"/>
        <v>0</v>
      </c>
      <c r="J27" s="18">
        <f t="shared" si="8"/>
        <v>0</v>
      </c>
      <c r="K27" s="18">
        <f t="shared" si="8"/>
        <v>0</v>
      </c>
      <c r="L27" s="18">
        <f t="shared" si="8"/>
        <v>0</v>
      </c>
      <c r="M27" s="18">
        <f t="shared" si="8"/>
        <v>0</v>
      </c>
      <c r="N27" s="18">
        <f t="shared" si="8"/>
        <v>0</v>
      </c>
      <c r="O27" s="18">
        <f t="shared" si="8"/>
        <v>0</v>
      </c>
      <c r="P27" s="18">
        <f t="shared" si="8"/>
        <v>0</v>
      </c>
      <c r="Q27" s="18">
        <f t="shared" si="8"/>
        <v>0</v>
      </c>
      <c r="R27" s="18">
        <f t="shared" si="8"/>
        <v>0</v>
      </c>
      <c r="S27" s="18">
        <f t="shared" si="8"/>
        <v>0</v>
      </c>
      <c r="T27" s="18">
        <f t="shared" si="8"/>
        <v>0</v>
      </c>
      <c r="U27" s="18">
        <f t="shared" si="8"/>
        <v>0</v>
      </c>
      <c r="V27" s="18">
        <f t="shared" si="8"/>
        <v>0</v>
      </c>
      <c r="W27" s="18">
        <f t="shared" si="8"/>
        <v>0</v>
      </c>
      <c r="X27" s="10">
        <f t="shared" si="1"/>
        <v>0</v>
      </c>
      <c r="Y27" s="10">
        <f t="shared" si="2"/>
        <v>0</v>
      </c>
    </row>
    <row r="28" spans="1:25" ht="13.2" x14ac:dyDescent="0.15">
      <c r="A28" s="15" t="s">
        <v>69</v>
      </c>
      <c r="B28" s="21">
        <v>0</v>
      </c>
      <c r="C28" s="21"/>
      <c r="D28" s="18">
        <f t="shared" si="6"/>
        <v>0</v>
      </c>
      <c r="E28" s="18">
        <f t="shared" si="8"/>
        <v>0</v>
      </c>
      <c r="F28" s="18">
        <f t="shared" si="8"/>
        <v>0</v>
      </c>
      <c r="G28" s="18">
        <f t="shared" si="8"/>
        <v>0</v>
      </c>
      <c r="H28" s="18">
        <f t="shared" si="8"/>
        <v>0</v>
      </c>
      <c r="I28" s="18">
        <f t="shared" si="8"/>
        <v>0</v>
      </c>
      <c r="J28" s="18">
        <f t="shared" si="8"/>
        <v>0</v>
      </c>
      <c r="K28" s="18">
        <f t="shared" si="8"/>
        <v>0</v>
      </c>
      <c r="L28" s="18">
        <f t="shared" si="8"/>
        <v>0</v>
      </c>
      <c r="M28" s="18">
        <f t="shared" si="8"/>
        <v>0</v>
      </c>
      <c r="N28" s="18">
        <f t="shared" si="8"/>
        <v>0</v>
      </c>
      <c r="O28" s="18">
        <f t="shared" si="8"/>
        <v>0</v>
      </c>
      <c r="P28" s="18">
        <f t="shared" si="8"/>
        <v>0</v>
      </c>
      <c r="Q28" s="18">
        <f t="shared" si="8"/>
        <v>0</v>
      </c>
      <c r="R28" s="18">
        <f t="shared" si="8"/>
        <v>0</v>
      </c>
      <c r="S28" s="18">
        <f t="shared" si="8"/>
        <v>0</v>
      </c>
      <c r="T28" s="18">
        <f t="shared" si="8"/>
        <v>0</v>
      </c>
      <c r="U28" s="18">
        <f t="shared" si="8"/>
        <v>0</v>
      </c>
      <c r="V28" s="18">
        <f t="shared" si="8"/>
        <v>0</v>
      </c>
      <c r="W28" s="18">
        <f t="shared" si="8"/>
        <v>0</v>
      </c>
      <c r="X28" s="10">
        <f t="shared" si="1"/>
        <v>0</v>
      </c>
      <c r="Y28" s="10">
        <f t="shared" si="2"/>
        <v>0</v>
      </c>
    </row>
    <row r="29" spans="1:25" ht="13.2" x14ac:dyDescent="0.15">
      <c r="A29" s="15" t="s">
        <v>76</v>
      </c>
      <c r="B29" s="21">
        <v>0</v>
      </c>
      <c r="C29" s="21"/>
      <c r="D29" s="18">
        <f t="shared" si="6"/>
        <v>0</v>
      </c>
      <c r="E29" s="18">
        <f t="shared" si="8"/>
        <v>0</v>
      </c>
      <c r="F29" s="18">
        <f t="shared" si="8"/>
        <v>0</v>
      </c>
      <c r="G29" s="18">
        <f t="shared" si="8"/>
        <v>0</v>
      </c>
      <c r="H29" s="18">
        <f t="shared" si="8"/>
        <v>0</v>
      </c>
      <c r="I29" s="18">
        <f t="shared" si="8"/>
        <v>0</v>
      </c>
      <c r="J29" s="18">
        <f t="shared" si="8"/>
        <v>0</v>
      </c>
      <c r="K29" s="18">
        <f t="shared" si="8"/>
        <v>0</v>
      </c>
      <c r="L29" s="18">
        <f t="shared" si="8"/>
        <v>0</v>
      </c>
      <c r="M29" s="18">
        <f t="shared" si="8"/>
        <v>0</v>
      </c>
      <c r="N29" s="18">
        <f t="shared" si="8"/>
        <v>0</v>
      </c>
      <c r="O29" s="18">
        <f t="shared" si="8"/>
        <v>0</v>
      </c>
      <c r="P29" s="18">
        <f t="shared" si="8"/>
        <v>0</v>
      </c>
      <c r="Q29" s="18">
        <f t="shared" si="8"/>
        <v>0</v>
      </c>
      <c r="R29" s="18">
        <f t="shared" si="8"/>
        <v>0</v>
      </c>
      <c r="S29" s="18">
        <f t="shared" si="8"/>
        <v>0</v>
      </c>
      <c r="T29" s="18">
        <f t="shared" si="8"/>
        <v>0</v>
      </c>
      <c r="U29" s="18">
        <f t="shared" si="8"/>
        <v>0</v>
      </c>
      <c r="V29" s="18">
        <f t="shared" si="8"/>
        <v>0</v>
      </c>
      <c r="W29" s="18">
        <f t="shared" si="8"/>
        <v>0</v>
      </c>
      <c r="X29" s="10">
        <f t="shared" si="1"/>
        <v>0</v>
      </c>
      <c r="Y29" s="10">
        <f t="shared" si="2"/>
        <v>0</v>
      </c>
    </row>
    <row r="30" spans="1:25" ht="13.2" x14ac:dyDescent="0.15">
      <c r="A30" s="15" t="s">
        <v>77</v>
      </c>
      <c r="B30" s="21">
        <v>0</v>
      </c>
      <c r="C30" s="21"/>
      <c r="D30" s="18">
        <f t="shared" si="6"/>
        <v>0</v>
      </c>
      <c r="E30" s="18">
        <f t="shared" si="8"/>
        <v>0</v>
      </c>
      <c r="F30" s="18">
        <f t="shared" si="8"/>
        <v>0</v>
      </c>
      <c r="G30" s="18">
        <f t="shared" si="8"/>
        <v>0</v>
      </c>
      <c r="H30" s="18">
        <f t="shared" si="8"/>
        <v>0</v>
      </c>
      <c r="I30" s="18">
        <f t="shared" si="8"/>
        <v>0</v>
      </c>
      <c r="J30" s="18">
        <f t="shared" si="8"/>
        <v>0</v>
      </c>
      <c r="K30" s="18">
        <f t="shared" si="8"/>
        <v>0</v>
      </c>
      <c r="L30" s="18">
        <f t="shared" si="8"/>
        <v>0</v>
      </c>
      <c r="M30" s="18">
        <f t="shared" si="8"/>
        <v>0</v>
      </c>
      <c r="N30" s="18">
        <f t="shared" si="8"/>
        <v>0</v>
      </c>
      <c r="O30" s="18">
        <f t="shared" si="8"/>
        <v>0</v>
      </c>
      <c r="P30" s="18">
        <f t="shared" si="8"/>
        <v>0</v>
      </c>
      <c r="Q30" s="18">
        <f t="shared" si="8"/>
        <v>0</v>
      </c>
      <c r="R30" s="18">
        <f t="shared" si="8"/>
        <v>0</v>
      </c>
      <c r="S30" s="18">
        <f t="shared" si="8"/>
        <v>0</v>
      </c>
      <c r="T30" s="18">
        <f t="shared" si="8"/>
        <v>0</v>
      </c>
      <c r="U30" s="18">
        <f t="shared" si="8"/>
        <v>0</v>
      </c>
      <c r="V30" s="18">
        <f t="shared" si="8"/>
        <v>0</v>
      </c>
      <c r="W30" s="18">
        <f t="shared" si="8"/>
        <v>0</v>
      </c>
      <c r="X30" s="10">
        <f t="shared" si="1"/>
        <v>0</v>
      </c>
      <c r="Y30" s="10">
        <f t="shared" si="2"/>
        <v>0</v>
      </c>
    </row>
    <row r="31" spans="1:25" ht="13.2" x14ac:dyDescent="0.15">
      <c r="A31" s="15" t="s">
        <v>78</v>
      </c>
      <c r="B31" s="21">
        <v>0</v>
      </c>
      <c r="C31" s="21"/>
      <c r="D31" s="18">
        <f t="shared" si="6"/>
        <v>0</v>
      </c>
      <c r="E31" s="18">
        <f t="shared" si="8"/>
        <v>0</v>
      </c>
      <c r="F31" s="18">
        <f t="shared" si="8"/>
        <v>0</v>
      </c>
      <c r="G31" s="18">
        <f t="shared" si="8"/>
        <v>0</v>
      </c>
      <c r="H31" s="18">
        <f t="shared" si="8"/>
        <v>0</v>
      </c>
      <c r="I31" s="18">
        <f t="shared" si="8"/>
        <v>0</v>
      </c>
      <c r="J31" s="18">
        <f t="shared" si="8"/>
        <v>0</v>
      </c>
      <c r="K31" s="18">
        <f t="shared" si="8"/>
        <v>0</v>
      </c>
      <c r="L31" s="18">
        <f t="shared" si="8"/>
        <v>0</v>
      </c>
      <c r="M31" s="18">
        <f t="shared" si="8"/>
        <v>0</v>
      </c>
      <c r="N31" s="18">
        <f t="shared" si="8"/>
        <v>0</v>
      </c>
      <c r="O31" s="18">
        <f t="shared" si="8"/>
        <v>0</v>
      </c>
      <c r="P31" s="18">
        <f t="shared" si="8"/>
        <v>0</v>
      </c>
      <c r="Q31" s="18">
        <f t="shared" si="8"/>
        <v>0</v>
      </c>
      <c r="R31" s="18">
        <f t="shared" si="8"/>
        <v>0</v>
      </c>
      <c r="S31" s="18">
        <f t="shared" si="8"/>
        <v>0</v>
      </c>
      <c r="T31" s="18">
        <f t="shared" si="8"/>
        <v>0</v>
      </c>
      <c r="U31" s="18">
        <f t="shared" si="8"/>
        <v>0</v>
      </c>
      <c r="V31" s="18">
        <f t="shared" si="8"/>
        <v>0</v>
      </c>
      <c r="W31" s="18">
        <f t="shared" si="8"/>
        <v>0</v>
      </c>
      <c r="X31" s="10">
        <f t="shared" si="1"/>
        <v>0</v>
      </c>
      <c r="Y31" s="10">
        <f t="shared" si="2"/>
        <v>0</v>
      </c>
    </row>
    <row r="32" spans="1:25" ht="13.2" x14ac:dyDescent="0.15">
      <c r="A32" s="15" t="s">
        <v>80</v>
      </c>
      <c r="B32" s="21">
        <v>0</v>
      </c>
      <c r="C32" s="21"/>
      <c r="D32" s="18">
        <f>ROUNDDOWN($B32*D$3,0)</f>
        <v>0</v>
      </c>
      <c r="E32" s="18">
        <f t="shared" si="8"/>
        <v>0</v>
      </c>
      <c r="F32" s="18">
        <f t="shared" si="8"/>
        <v>0</v>
      </c>
      <c r="G32" s="18">
        <f t="shared" si="8"/>
        <v>0</v>
      </c>
      <c r="H32" s="18">
        <f t="shared" si="8"/>
        <v>0</v>
      </c>
      <c r="I32" s="18">
        <f t="shared" si="8"/>
        <v>0</v>
      </c>
      <c r="J32" s="18">
        <f t="shared" si="8"/>
        <v>0</v>
      </c>
      <c r="K32" s="18">
        <f t="shared" si="8"/>
        <v>0</v>
      </c>
      <c r="L32" s="18">
        <f t="shared" si="8"/>
        <v>0</v>
      </c>
      <c r="M32" s="18">
        <f t="shared" si="8"/>
        <v>0</v>
      </c>
      <c r="N32" s="18">
        <f t="shared" si="8"/>
        <v>0</v>
      </c>
      <c r="O32" s="18">
        <f t="shared" si="8"/>
        <v>0</v>
      </c>
      <c r="P32" s="18">
        <f t="shared" si="8"/>
        <v>0</v>
      </c>
      <c r="Q32" s="18">
        <f t="shared" si="8"/>
        <v>0</v>
      </c>
      <c r="R32" s="18">
        <f t="shared" si="8"/>
        <v>0</v>
      </c>
      <c r="S32" s="18">
        <f t="shared" si="8"/>
        <v>0</v>
      </c>
      <c r="T32" s="18">
        <f t="shared" si="8"/>
        <v>0</v>
      </c>
      <c r="U32" s="18">
        <f t="shared" si="8"/>
        <v>0</v>
      </c>
      <c r="V32" s="18">
        <f t="shared" si="8"/>
        <v>0</v>
      </c>
      <c r="W32" s="18">
        <f t="shared" si="8"/>
        <v>0</v>
      </c>
      <c r="X32" s="10">
        <f t="shared" si="1"/>
        <v>0</v>
      </c>
      <c r="Y32" s="10">
        <f t="shared" si="2"/>
        <v>0</v>
      </c>
    </row>
    <row r="33" spans="1:25" ht="13.2" x14ac:dyDescent="0.15">
      <c r="A33" s="15" t="s">
        <v>81</v>
      </c>
      <c r="B33" s="21">
        <v>0</v>
      </c>
      <c r="C33" s="21"/>
      <c r="D33" s="18">
        <f>ROUNDDOWN($B33*D$3,0)</f>
        <v>0</v>
      </c>
      <c r="E33" s="18">
        <f t="shared" si="8"/>
        <v>0</v>
      </c>
      <c r="F33" s="18">
        <f t="shared" si="8"/>
        <v>0</v>
      </c>
      <c r="G33" s="18">
        <f t="shared" si="8"/>
        <v>0</v>
      </c>
      <c r="H33" s="18">
        <f t="shared" si="8"/>
        <v>0</v>
      </c>
      <c r="I33" s="18">
        <f t="shared" si="8"/>
        <v>0</v>
      </c>
      <c r="J33" s="18">
        <f t="shared" si="8"/>
        <v>0</v>
      </c>
      <c r="K33" s="18">
        <f t="shared" si="8"/>
        <v>0</v>
      </c>
      <c r="L33" s="18">
        <f t="shared" si="8"/>
        <v>0</v>
      </c>
      <c r="M33" s="18">
        <f t="shared" si="8"/>
        <v>0</v>
      </c>
      <c r="N33" s="18">
        <f t="shared" si="8"/>
        <v>0</v>
      </c>
      <c r="O33" s="18">
        <f t="shared" si="8"/>
        <v>0</v>
      </c>
      <c r="P33" s="18">
        <f t="shared" si="8"/>
        <v>0</v>
      </c>
      <c r="Q33" s="18">
        <f t="shared" si="8"/>
        <v>0</v>
      </c>
      <c r="R33" s="18">
        <f t="shared" si="8"/>
        <v>0</v>
      </c>
      <c r="S33" s="18">
        <f t="shared" si="8"/>
        <v>0</v>
      </c>
      <c r="T33" s="18">
        <f t="shared" si="8"/>
        <v>0</v>
      </c>
      <c r="U33" s="18">
        <f t="shared" si="8"/>
        <v>0</v>
      </c>
      <c r="V33" s="18">
        <f t="shared" si="8"/>
        <v>0</v>
      </c>
      <c r="W33" s="18">
        <f t="shared" si="8"/>
        <v>0</v>
      </c>
      <c r="X33" s="10">
        <f t="shared" si="1"/>
        <v>0</v>
      </c>
      <c r="Y33" s="10">
        <f t="shared" si="2"/>
        <v>0</v>
      </c>
    </row>
    <row r="34" spans="1:25" ht="13.2" x14ac:dyDescent="0.15">
      <c r="A34" s="15" t="s">
        <v>82</v>
      </c>
      <c r="B34" s="21">
        <v>0</v>
      </c>
      <c r="C34" s="21"/>
      <c r="D34" s="18">
        <f>SUM(D35:D36)</f>
        <v>0</v>
      </c>
      <c r="E34" s="18">
        <f t="shared" ref="E34:W34" si="9">SUM(E35:E36)</f>
        <v>0</v>
      </c>
      <c r="F34" s="18">
        <f t="shared" si="9"/>
        <v>0</v>
      </c>
      <c r="G34" s="18">
        <f t="shared" si="9"/>
        <v>0</v>
      </c>
      <c r="H34" s="18">
        <f t="shared" si="9"/>
        <v>0</v>
      </c>
      <c r="I34" s="18">
        <f t="shared" si="9"/>
        <v>0</v>
      </c>
      <c r="J34" s="18">
        <f t="shared" si="9"/>
        <v>0</v>
      </c>
      <c r="K34" s="18">
        <f t="shared" si="9"/>
        <v>0</v>
      </c>
      <c r="L34" s="18">
        <f t="shared" si="9"/>
        <v>0</v>
      </c>
      <c r="M34" s="18">
        <f t="shared" si="9"/>
        <v>0</v>
      </c>
      <c r="N34" s="18">
        <f t="shared" si="9"/>
        <v>0</v>
      </c>
      <c r="O34" s="18">
        <f t="shared" si="9"/>
        <v>0</v>
      </c>
      <c r="P34" s="18">
        <f t="shared" si="9"/>
        <v>0</v>
      </c>
      <c r="Q34" s="18">
        <f t="shared" si="9"/>
        <v>0</v>
      </c>
      <c r="R34" s="18">
        <f t="shared" si="9"/>
        <v>0</v>
      </c>
      <c r="S34" s="18">
        <f t="shared" si="9"/>
        <v>0</v>
      </c>
      <c r="T34" s="18">
        <f t="shared" si="9"/>
        <v>0</v>
      </c>
      <c r="U34" s="18">
        <f t="shared" si="9"/>
        <v>0</v>
      </c>
      <c r="V34" s="18">
        <f t="shared" si="9"/>
        <v>0</v>
      </c>
      <c r="W34" s="18">
        <f t="shared" si="9"/>
        <v>0</v>
      </c>
      <c r="X34" s="10">
        <f t="shared" si="1"/>
        <v>0</v>
      </c>
      <c r="Y34" s="10">
        <f t="shared" si="2"/>
        <v>0</v>
      </c>
    </row>
    <row r="35" spans="1:25" ht="13.2" x14ac:dyDescent="0.15">
      <c r="A35" s="15" t="s">
        <v>83</v>
      </c>
      <c r="B35" s="21">
        <v>0</v>
      </c>
      <c r="C35" s="21"/>
      <c r="D35" s="18">
        <f t="shared" si="6"/>
        <v>0</v>
      </c>
      <c r="E35" s="18">
        <f t="shared" si="8"/>
        <v>0</v>
      </c>
      <c r="F35" s="18">
        <f t="shared" si="8"/>
        <v>0</v>
      </c>
      <c r="G35" s="18">
        <f t="shared" si="8"/>
        <v>0</v>
      </c>
      <c r="H35" s="18">
        <f t="shared" si="8"/>
        <v>0</v>
      </c>
      <c r="I35" s="18">
        <f t="shared" si="8"/>
        <v>0</v>
      </c>
      <c r="J35" s="18">
        <f t="shared" si="8"/>
        <v>0</v>
      </c>
      <c r="K35" s="18">
        <f t="shared" si="8"/>
        <v>0</v>
      </c>
      <c r="L35" s="18">
        <f t="shared" si="8"/>
        <v>0</v>
      </c>
      <c r="M35" s="18">
        <f t="shared" si="8"/>
        <v>0</v>
      </c>
      <c r="N35" s="18">
        <f t="shared" si="8"/>
        <v>0</v>
      </c>
      <c r="O35" s="18">
        <f t="shared" si="8"/>
        <v>0</v>
      </c>
      <c r="P35" s="18">
        <f t="shared" si="8"/>
        <v>0</v>
      </c>
      <c r="Q35" s="18">
        <f t="shared" si="8"/>
        <v>0</v>
      </c>
      <c r="R35" s="18">
        <f t="shared" si="8"/>
        <v>0</v>
      </c>
      <c r="S35" s="18">
        <f t="shared" si="8"/>
        <v>0</v>
      </c>
      <c r="T35" s="18">
        <f t="shared" si="8"/>
        <v>0</v>
      </c>
      <c r="U35" s="18">
        <f t="shared" si="8"/>
        <v>0</v>
      </c>
      <c r="V35" s="18">
        <f t="shared" si="8"/>
        <v>0</v>
      </c>
      <c r="W35" s="18">
        <f t="shared" si="8"/>
        <v>0</v>
      </c>
      <c r="X35" s="10">
        <f t="shared" si="1"/>
        <v>0</v>
      </c>
      <c r="Y35" s="10">
        <f t="shared" si="2"/>
        <v>0</v>
      </c>
    </row>
    <row r="36" spans="1:25" ht="13.2" x14ac:dyDescent="0.15">
      <c r="A36" s="15" t="s">
        <v>84</v>
      </c>
      <c r="B36" s="21">
        <v>0</v>
      </c>
      <c r="C36" s="21"/>
      <c r="D36" s="18">
        <f t="shared" si="6"/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8"/>
        <v>0</v>
      </c>
      <c r="I36" s="18">
        <f t="shared" si="8"/>
        <v>0</v>
      </c>
      <c r="J36" s="18">
        <f t="shared" si="8"/>
        <v>0</v>
      </c>
      <c r="K36" s="18">
        <f t="shared" si="8"/>
        <v>0</v>
      </c>
      <c r="L36" s="18">
        <f t="shared" si="8"/>
        <v>0</v>
      </c>
      <c r="M36" s="18">
        <f t="shared" si="8"/>
        <v>0</v>
      </c>
      <c r="N36" s="18">
        <f t="shared" si="8"/>
        <v>0</v>
      </c>
      <c r="O36" s="18">
        <f t="shared" si="8"/>
        <v>0</v>
      </c>
      <c r="P36" s="18">
        <f t="shared" si="8"/>
        <v>0</v>
      </c>
      <c r="Q36" s="18">
        <f t="shared" si="8"/>
        <v>0</v>
      </c>
      <c r="R36" s="18">
        <f t="shared" si="8"/>
        <v>0</v>
      </c>
      <c r="S36" s="18">
        <f t="shared" si="8"/>
        <v>0</v>
      </c>
      <c r="T36" s="18">
        <f t="shared" si="8"/>
        <v>0</v>
      </c>
      <c r="U36" s="18">
        <f t="shared" si="8"/>
        <v>0</v>
      </c>
      <c r="V36" s="18">
        <f t="shared" si="8"/>
        <v>0</v>
      </c>
      <c r="W36" s="18">
        <f t="shared" si="8"/>
        <v>0</v>
      </c>
      <c r="X36" s="10">
        <f t="shared" si="1"/>
        <v>0</v>
      </c>
      <c r="Y36" s="10">
        <f t="shared" si="2"/>
        <v>0</v>
      </c>
    </row>
    <row r="37" spans="1:25" ht="13.2" x14ac:dyDescent="0.15">
      <c r="A37" s="15" t="s">
        <v>85</v>
      </c>
      <c r="B37" s="21">
        <v>0</v>
      </c>
      <c r="C37" s="21"/>
      <c r="D37" s="18">
        <f>SUM(D38:D49)</f>
        <v>0</v>
      </c>
      <c r="E37" s="18">
        <f t="shared" ref="E37:W37" si="10">SUM(E38:E49)</f>
        <v>0</v>
      </c>
      <c r="F37" s="18">
        <f t="shared" si="10"/>
        <v>0</v>
      </c>
      <c r="G37" s="18">
        <f t="shared" si="10"/>
        <v>0</v>
      </c>
      <c r="H37" s="18">
        <f t="shared" si="10"/>
        <v>0</v>
      </c>
      <c r="I37" s="18">
        <f t="shared" si="10"/>
        <v>0</v>
      </c>
      <c r="J37" s="18">
        <f t="shared" si="10"/>
        <v>0</v>
      </c>
      <c r="K37" s="18">
        <f t="shared" si="10"/>
        <v>0</v>
      </c>
      <c r="L37" s="18">
        <f t="shared" si="10"/>
        <v>0</v>
      </c>
      <c r="M37" s="18">
        <f t="shared" si="10"/>
        <v>0</v>
      </c>
      <c r="N37" s="18">
        <f t="shared" si="10"/>
        <v>0</v>
      </c>
      <c r="O37" s="18">
        <f t="shared" si="10"/>
        <v>0</v>
      </c>
      <c r="P37" s="18">
        <f t="shared" si="10"/>
        <v>0</v>
      </c>
      <c r="Q37" s="18">
        <f t="shared" si="10"/>
        <v>0</v>
      </c>
      <c r="R37" s="18">
        <f t="shared" si="10"/>
        <v>0</v>
      </c>
      <c r="S37" s="18">
        <f t="shared" si="10"/>
        <v>0</v>
      </c>
      <c r="T37" s="18">
        <f t="shared" si="10"/>
        <v>0</v>
      </c>
      <c r="U37" s="18">
        <f t="shared" si="10"/>
        <v>0</v>
      </c>
      <c r="V37" s="18">
        <f t="shared" si="10"/>
        <v>0</v>
      </c>
      <c r="W37" s="18">
        <f t="shared" si="10"/>
        <v>0</v>
      </c>
      <c r="X37" s="10">
        <f t="shared" ref="X37:X68" si="11">SUM(D37:W37)</f>
        <v>0</v>
      </c>
      <c r="Y37" s="10">
        <f t="shared" ref="Y37:Y68" si="12">X37-B37</f>
        <v>0</v>
      </c>
    </row>
    <row r="38" spans="1:25" ht="13.2" x14ac:dyDescent="0.15">
      <c r="A38" s="15" t="s">
        <v>86</v>
      </c>
      <c r="B38" s="21">
        <v>0</v>
      </c>
      <c r="C38" s="21"/>
      <c r="D38" s="18">
        <f t="shared" si="6"/>
        <v>0</v>
      </c>
      <c r="E38" s="18">
        <f t="shared" si="8"/>
        <v>0</v>
      </c>
      <c r="F38" s="18">
        <f t="shared" si="8"/>
        <v>0</v>
      </c>
      <c r="G38" s="18">
        <f t="shared" si="8"/>
        <v>0</v>
      </c>
      <c r="H38" s="18">
        <f t="shared" si="8"/>
        <v>0</v>
      </c>
      <c r="I38" s="18">
        <f t="shared" si="8"/>
        <v>0</v>
      </c>
      <c r="J38" s="18">
        <f t="shared" si="8"/>
        <v>0</v>
      </c>
      <c r="K38" s="18">
        <f t="shared" si="8"/>
        <v>0</v>
      </c>
      <c r="L38" s="18">
        <f t="shared" si="8"/>
        <v>0</v>
      </c>
      <c r="M38" s="18">
        <f t="shared" si="8"/>
        <v>0</v>
      </c>
      <c r="N38" s="18">
        <f t="shared" si="8"/>
        <v>0</v>
      </c>
      <c r="O38" s="18">
        <f t="shared" si="8"/>
        <v>0</v>
      </c>
      <c r="P38" s="18">
        <f t="shared" si="8"/>
        <v>0</v>
      </c>
      <c r="Q38" s="18">
        <f t="shared" si="8"/>
        <v>0</v>
      </c>
      <c r="R38" s="18">
        <f t="shared" si="8"/>
        <v>0</v>
      </c>
      <c r="S38" s="18">
        <f t="shared" si="8"/>
        <v>0</v>
      </c>
      <c r="T38" s="18">
        <f t="shared" si="8"/>
        <v>0</v>
      </c>
      <c r="U38" s="18">
        <f t="shared" si="8"/>
        <v>0</v>
      </c>
      <c r="V38" s="18">
        <f t="shared" si="8"/>
        <v>0</v>
      </c>
      <c r="W38" s="18">
        <f t="shared" si="8"/>
        <v>0</v>
      </c>
      <c r="X38" s="10">
        <f t="shared" si="11"/>
        <v>0</v>
      </c>
      <c r="Y38" s="10">
        <f t="shared" si="12"/>
        <v>0</v>
      </c>
    </row>
    <row r="39" spans="1:25" ht="13.2" x14ac:dyDescent="0.15">
      <c r="A39" s="15" t="s">
        <v>87</v>
      </c>
      <c r="B39" s="21">
        <v>0</v>
      </c>
      <c r="C39" s="21"/>
      <c r="D39" s="18">
        <f t="shared" si="6"/>
        <v>0</v>
      </c>
      <c r="E39" s="18">
        <f t="shared" si="8"/>
        <v>0</v>
      </c>
      <c r="F39" s="18">
        <f t="shared" si="8"/>
        <v>0</v>
      </c>
      <c r="G39" s="18">
        <f t="shared" si="8"/>
        <v>0</v>
      </c>
      <c r="H39" s="18">
        <f t="shared" si="8"/>
        <v>0</v>
      </c>
      <c r="I39" s="18">
        <f t="shared" si="8"/>
        <v>0</v>
      </c>
      <c r="J39" s="18">
        <f t="shared" si="8"/>
        <v>0</v>
      </c>
      <c r="K39" s="18">
        <f t="shared" si="8"/>
        <v>0</v>
      </c>
      <c r="L39" s="18">
        <f t="shared" si="8"/>
        <v>0</v>
      </c>
      <c r="M39" s="18">
        <f t="shared" ref="E39:W54" si="13">ROUNDDOWN($B39*M$3,0)</f>
        <v>0</v>
      </c>
      <c r="N39" s="18">
        <f t="shared" si="13"/>
        <v>0</v>
      </c>
      <c r="O39" s="18">
        <f t="shared" si="13"/>
        <v>0</v>
      </c>
      <c r="P39" s="18">
        <f t="shared" si="13"/>
        <v>0</v>
      </c>
      <c r="Q39" s="18">
        <f t="shared" si="13"/>
        <v>0</v>
      </c>
      <c r="R39" s="18">
        <f t="shared" si="13"/>
        <v>0</v>
      </c>
      <c r="S39" s="18">
        <f t="shared" si="13"/>
        <v>0</v>
      </c>
      <c r="T39" s="18">
        <f t="shared" si="13"/>
        <v>0</v>
      </c>
      <c r="U39" s="18">
        <f t="shared" si="13"/>
        <v>0</v>
      </c>
      <c r="V39" s="18">
        <f t="shared" si="13"/>
        <v>0</v>
      </c>
      <c r="W39" s="18">
        <f t="shared" si="13"/>
        <v>0</v>
      </c>
      <c r="X39" s="10">
        <f t="shared" si="11"/>
        <v>0</v>
      </c>
      <c r="Y39" s="10">
        <f t="shared" si="12"/>
        <v>0</v>
      </c>
    </row>
    <row r="40" spans="1:25" ht="13.2" x14ac:dyDescent="0.15">
      <c r="A40" s="15" t="s">
        <v>88</v>
      </c>
      <c r="B40" s="21">
        <v>0</v>
      </c>
      <c r="C40" s="21"/>
      <c r="D40" s="18">
        <f t="shared" si="6"/>
        <v>0</v>
      </c>
      <c r="E40" s="18">
        <f t="shared" si="13"/>
        <v>0</v>
      </c>
      <c r="F40" s="18">
        <f t="shared" si="13"/>
        <v>0</v>
      </c>
      <c r="G40" s="18">
        <f t="shared" si="13"/>
        <v>0</v>
      </c>
      <c r="H40" s="18">
        <f t="shared" si="13"/>
        <v>0</v>
      </c>
      <c r="I40" s="18">
        <f t="shared" si="13"/>
        <v>0</v>
      </c>
      <c r="J40" s="18">
        <f t="shared" si="13"/>
        <v>0</v>
      </c>
      <c r="K40" s="18">
        <f t="shared" si="13"/>
        <v>0</v>
      </c>
      <c r="L40" s="18">
        <f t="shared" si="13"/>
        <v>0</v>
      </c>
      <c r="M40" s="18">
        <f t="shared" si="13"/>
        <v>0</v>
      </c>
      <c r="N40" s="18">
        <f t="shared" si="13"/>
        <v>0</v>
      </c>
      <c r="O40" s="18">
        <f t="shared" si="13"/>
        <v>0</v>
      </c>
      <c r="P40" s="18">
        <f t="shared" si="13"/>
        <v>0</v>
      </c>
      <c r="Q40" s="18">
        <f t="shared" si="13"/>
        <v>0</v>
      </c>
      <c r="R40" s="18">
        <f t="shared" si="13"/>
        <v>0</v>
      </c>
      <c r="S40" s="18">
        <f t="shared" si="13"/>
        <v>0</v>
      </c>
      <c r="T40" s="18">
        <f t="shared" si="13"/>
        <v>0</v>
      </c>
      <c r="U40" s="18">
        <f t="shared" si="13"/>
        <v>0</v>
      </c>
      <c r="V40" s="18">
        <f t="shared" si="13"/>
        <v>0</v>
      </c>
      <c r="W40" s="18">
        <f t="shared" si="13"/>
        <v>0</v>
      </c>
      <c r="X40" s="10">
        <f t="shared" si="11"/>
        <v>0</v>
      </c>
      <c r="Y40" s="10">
        <f t="shared" si="12"/>
        <v>0</v>
      </c>
    </row>
    <row r="41" spans="1:25" ht="13.2" x14ac:dyDescent="0.15">
      <c r="A41" s="15" t="s">
        <v>76</v>
      </c>
      <c r="B41" s="21">
        <v>0</v>
      </c>
      <c r="C41" s="21"/>
      <c r="D41" s="18">
        <f t="shared" si="6"/>
        <v>0</v>
      </c>
      <c r="E41" s="18">
        <f t="shared" si="13"/>
        <v>0</v>
      </c>
      <c r="F41" s="18">
        <f t="shared" si="13"/>
        <v>0</v>
      </c>
      <c r="G41" s="18">
        <f t="shared" si="13"/>
        <v>0</v>
      </c>
      <c r="H41" s="18">
        <f t="shared" si="13"/>
        <v>0</v>
      </c>
      <c r="I41" s="18">
        <f t="shared" si="13"/>
        <v>0</v>
      </c>
      <c r="J41" s="18">
        <f t="shared" si="13"/>
        <v>0</v>
      </c>
      <c r="K41" s="18">
        <f t="shared" si="13"/>
        <v>0</v>
      </c>
      <c r="L41" s="18">
        <f t="shared" si="13"/>
        <v>0</v>
      </c>
      <c r="M41" s="18">
        <f t="shared" si="13"/>
        <v>0</v>
      </c>
      <c r="N41" s="18">
        <f t="shared" si="13"/>
        <v>0</v>
      </c>
      <c r="O41" s="18">
        <f t="shared" si="13"/>
        <v>0</v>
      </c>
      <c r="P41" s="18">
        <f t="shared" si="13"/>
        <v>0</v>
      </c>
      <c r="Q41" s="18">
        <f t="shared" si="13"/>
        <v>0</v>
      </c>
      <c r="R41" s="18">
        <f t="shared" si="13"/>
        <v>0</v>
      </c>
      <c r="S41" s="18">
        <f t="shared" si="13"/>
        <v>0</v>
      </c>
      <c r="T41" s="18">
        <f t="shared" si="13"/>
        <v>0</v>
      </c>
      <c r="U41" s="18">
        <f t="shared" si="13"/>
        <v>0</v>
      </c>
      <c r="V41" s="18">
        <f t="shared" si="13"/>
        <v>0</v>
      </c>
      <c r="W41" s="18">
        <f t="shared" si="13"/>
        <v>0</v>
      </c>
      <c r="X41" s="10">
        <f t="shared" si="11"/>
        <v>0</v>
      </c>
      <c r="Y41" s="10">
        <f t="shared" si="12"/>
        <v>0</v>
      </c>
    </row>
    <row r="42" spans="1:25" ht="13.2" x14ac:dyDescent="0.15">
      <c r="A42" s="15" t="s">
        <v>89</v>
      </c>
      <c r="B42" s="21">
        <v>0</v>
      </c>
      <c r="C42" s="21"/>
      <c r="D42" s="18">
        <f t="shared" si="6"/>
        <v>0</v>
      </c>
      <c r="E42" s="18">
        <f t="shared" si="13"/>
        <v>0</v>
      </c>
      <c r="F42" s="18">
        <f t="shared" si="13"/>
        <v>0</v>
      </c>
      <c r="G42" s="18">
        <f t="shared" si="13"/>
        <v>0</v>
      </c>
      <c r="H42" s="18">
        <f t="shared" si="13"/>
        <v>0</v>
      </c>
      <c r="I42" s="18">
        <f t="shared" si="13"/>
        <v>0</v>
      </c>
      <c r="J42" s="18">
        <f t="shared" si="13"/>
        <v>0</v>
      </c>
      <c r="K42" s="18">
        <f t="shared" si="13"/>
        <v>0</v>
      </c>
      <c r="L42" s="18">
        <f t="shared" si="13"/>
        <v>0</v>
      </c>
      <c r="M42" s="18">
        <f t="shared" si="13"/>
        <v>0</v>
      </c>
      <c r="N42" s="18">
        <f t="shared" si="13"/>
        <v>0</v>
      </c>
      <c r="O42" s="18">
        <f t="shared" si="13"/>
        <v>0</v>
      </c>
      <c r="P42" s="18">
        <f t="shared" si="13"/>
        <v>0</v>
      </c>
      <c r="Q42" s="18">
        <f t="shared" si="13"/>
        <v>0</v>
      </c>
      <c r="R42" s="18">
        <f t="shared" si="13"/>
        <v>0</v>
      </c>
      <c r="S42" s="18">
        <f t="shared" si="13"/>
        <v>0</v>
      </c>
      <c r="T42" s="18">
        <f t="shared" si="13"/>
        <v>0</v>
      </c>
      <c r="U42" s="18">
        <f t="shared" si="13"/>
        <v>0</v>
      </c>
      <c r="V42" s="18">
        <f t="shared" si="13"/>
        <v>0</v>
      </c>
      <c r="W42" s="18">
        <f t="shared" si="13"/>
        <v>0</v>
      </c>
      <c r="X42" s="10">
        <f t="shared" si="11"/>
        <v>0</v>
      </c>
      <c r="Y42" s="10">
        <f t="shared" si="12"/>
        <v>0</v>
      </c>
    </row>
    <row r="43" spans="1:25" ht="13.2" x14ac:dyDescent="0.15">
      <c r="A43" s="15" t="s">
        <v>90</v>
      </c>
      <c r="B43" s="21">
        <v>0</v>
      </c>
      <c r="C43" s="21"/>
      <c r="D43" s="18">
        <f t="shared" si="6"/>
        <v>0</v>
      </c>
      <c r="E43" s="18">
        <f t="shared" si="13"/>
        <v>0</v>
      </c>
      <c r="F43" s="18">
        <f t="shared" si="13"/>
        <v>0</v>
      </c>
      <c r="G43" s="18">
        <f t="shared" si="13"/>
        <v>0</v>
      </c>
      <c r="H43" s="18">
        <f t="shared" si="13"/>
        <v>0</v>
      </c>
      <c r="I43" s="18">
        <f t="shared" si="13"/>
        <v>0</v>
      </c>
      <c r="J43" s="18">
        <f t="shared" si="13"/>
        <v>0</v>
      </c>
      <c r="K43" s="18">
        <f t="shared" si="13"/>
        <v>0</v>
      </c>
      <c r="L43" s="18">
        <f t="shared" si="13"/>
        <v>0</v>
      </c>
      <c r="M43" s="18">
        <f t="shared" si="13"/>
        <v>0</v>
      </c>
      <c r="N43" s="18">
        <f t="shared" si="13"/>
        <v>0</v>
      </c>
      <c r="O43" s="18">
        <f t="shared" si="13"/>
        <v>0</v>
      </c>
      <c r="P43" s="18">
        <f t="shared" si="13"/>
        <v>0</v>
      </c>
      <c r="Q43" s="18">
        <f t="shared" si="13"/>
        <v>0</v>
      </c>
      <c r="R43" s="18">
        <f t="shared" si="13"/>
        <v>0</v>
      </c>
      <c r="S43" s="18">
        <f t="shared" si="13"/>
        <v>0</v>
      </c>
      <c r="T43" s="18">
        <f t="shared" si="13"/>
        <v>0</v>
      </c>
      <c r="U43" s="18">
        <f t="shared" si="13"/>
        <v>0</v>
      </c>
      <c r="V43" s="18">
        <f t="shared" si="13"/>
        <v>0</v>
      </c>
      <c r="W43" s="18">
        <f t="shared" si="13"/>
        <v>0</v>
      </c>
      <c r="X43" s="10">
        <f t="shared" si="11"/>
        <v>0</v>
      </c>
      <c r="Y43" s="10">
        <f t="shared" si="12"/>
        <v>0</v>
      </c>
    </row>
    <row r="44" spans="1:25" ht="13.2" x14ac:dyDescent="0.15">
      <c r="A44" s="15" t="s">
        <v>91</v>
      </c>
      <c r="B44" s="21">
        <v>0</v>
      </c>
      <c r="C44" s="21"/>
      <c r="D44" s="18">
        <f t="shared" si="6"/>
        <v>0</v>
      </c>
      <c r="E44" s="18">
        <f t="shared" si="13"/>
        <v>0</v>
      </c>
      <c r="F44" s="18">
        <f t="shared" si="13"/>
        <v>0</v>
      </c>
      <c r="G44" s="18">
        <f t="shared" si="13"/>
        <v>0</v>
      </c>
      <c r="H44" s="18">
        <f t="shared" si="13"/>
        <v>0</v>
      </c>
      <c r="I44" s="18">
        <f t="shared" si="13"/>
        <v>0</v>
      </c>
      <c r="J44" s="18">
        <f t="shared" si="13"/>
        <v>0</v>
      </c>
      <c r="K44" s="18">
        <f t="shared" si="13"/>
        <v>0</v>
      </c>
      <c r="L44" s="18">
        <f t="shared" si="13"/>
        <v>0</v>
      </c>
      <c r="M44" s="18">
        <f t="shared" si="13"/>
        <v>0</v>
      </c>
      <c r="N44" s="18">
        <f t="shared" si="13"/>
        <v>0</v>
      </c>
      <c r="O44" s="18">
        <f t="shared" si="13"/>
        <v>0</v>
      </c>
      <c r="P44" s="18">
        <f t="shared" si="13"/>
        <v>0</v>
      </c>
      <c r="Q44" s="18">
        <f t="shared" si="13"/>
        <v>0</v>
      </c>
      <c r="R44" s="18">
        <f t="shared" si="13"/>
        <v>0</v>
      </c>
      <c r="S44" s="18">
        <f t="shared" si="13"/>
        <v>0</v>
      </c>
      <c r="T44" s="18">
        <f t="shared" si="13"/>
        <v>0</v>
      </c>
      <c r="U44" s="18">
        <f t="shared" si="13"/>
        <v>0</v>
      </c>
      <c r="V44" s="18">
        <f t="shared" si="13"/>
        <v>0</v>
      </c>
      <c r="W44" s="18">
        <f t="shared" si="13"/>
        <v>0</v>
      </c>
      <c r="X44" s="10">
        <f t="shared" si="11"/>
        <v>0</v>
      </c>
      <c r="Y44" s="10">
        <f t="shared" si="12"/>
        <v>0</v>
      </c>
    </row>
    <row r="45" spans="1:25" ht="13.2" x14ac:dyDescent="0.15">
      <c r="A45" s="15" t="s">
        <v>92</v>
      </c>
      <c r="B45" s="21">
        <v>0</v>
      </c>
      <c r="C45" s="21"/>
      <c r="D45" s="18">
        <f t="shared" si="6"/>
        <v>0</v>
      </c>
      <c r="E45" s="18">
        <f t="shared" si="13"/>
        <v>0</v>
      </c>
      <c r="F45" s="18">
        <f t="shared" si="13"/>
        <v>0</v>
      </c>
      <c r="G45" s="18">
        <f t="shared" si="13"/>
        <v>0</v>
      </c>
      <c r="H45" s="18">
        <f t="shared" si="13"/>
        <v>0</v>
      </c>
      <c r="I45" s="18">
        <f t="shared" si="13"/>
        <v>0</v>
      </c>
      <c r="J45" s="18">
        <f t="shared" si="13"/>
        <v>0</v>
      </c>
      <c r="K45" s="18">
        <f t="shared" si="13"/>
        <v>0</v>
      </c>
      <c r="L45" s="18">
        <f t="shared" si="13"/>
        <v>0</v>
      </c>
      <c r="M45" s="18">
        <f t="shared" si="13"/>
        <v>0</v>
      </c>
      <c r="N45" s="18">
        <f t="shared" si="13"/>
        <v>0</v>
      </c>
      <c r="O45" s="18">
        <f t="shared" si="13"/>
        <v>0</v>
      </c>
      <c r="P45" s="18">
        <f t="shared" si="13"/>
        <v>0</v>
      </c>
      <c r="Q45" s="18">
        <f t="shared" si="13"/>
        <v>0</v>
      </c>
      <c r="R45" s="18">
        <f t="shared" si="13"/>
        <v>0</v>
      </c>
      <c r="S45" s="18">
        <f t="shared" si="13"/>
        <v>0</v>
      </c>
      <c r="T45" s="18">
        <f t="shared" si="13"/>
        <v>0</v>
      </c>
      <c r="U45" s="18">
        <f t="shared" si="13"/>
        <v>0</v>
      </c>
      <c r="V45" s="18">
        <f t="shared" si="13"/>
        <v>0</v>
      </c>
      <c r="W45" s="18">
        <f t="shared" si="13"/>
        <v>0</v>
      </c>
      <c r="X45" s="10">
        <f t="shared" si="11"/>
        <v>0</v>
      </c>
      <c r="Y45" s="10">
        <f t="shared" si="12"/>
        <v>0</v>
      </c>
    </row>
    <row r="46" spans="1:25" ht="13.2" x14ac:dyDescent="0.15">
      <c r="A46" s="15" t="s">
        <v>93</v>
      </c>
      <c r="B46" s="21"/>
      <c r="C46" s="21"/>
      <c r="D46" s="18">
        <f t="shared" si="6"/>
        <v>0</v>
      </c>
      <c r="E46" s="18">
        <f t="shared" si="13"/>
        <v>0</v>
      </c>
      <c r="F46" s="18">
        <f t="shared" si="13"/>
        <v>0</v>
      </c>
      <c r="G46" s="18">
        <f t="shared" si="13"/>
        <v>0</v>
      </c>
      <c r="H46" s="18">
        <f t="shared" si="13"/>
        <v>0</v>
      </c>
      <c r="I46" s="18">
        <f t="shared" si="13"/>
        <v>0</v>
      </c>
      <c r="J46" s="18">
        <f t="shared" si="13"/>
        <v>0</v>
      </c>
      <c r="K46" s="18">
        <f t="shared" si="13"/>
        <v>0</v>
      </c>
      <c r="L46" s="18">
        <f t="shared" si="13"/>
        <v>0</v>
      </c>
      <c r="M46" s="18">
        <f t="shared" si="13"/>
        <v>0</v>
      </c>
      <c r="N46" s="18">
        <f t="shared" si="13"/>
        <v>0</v>
      </c>
      <c r="O46" s="18">
        <f t="shared" si="13"/>
        <v>0</v>
      </c>
      <c r="P46" s="18">
        <f t="shared" si="13"/>
        <v>0</v>
      </c>
      <c r="Q46" s="18">
        <f t="shared" si="13"/>
        <v>0</v>
      </c>
      <c r="R46" s="18">
        <f t="shared" si="13"/>
        <v>0</v>
      </c>
      <c r="S46" s="18">
        <f t="shared" si="13"/>
        <v>0</v>
      </c>
      <c r="T46" s="18">
        <f t="shared" si="13"/>
        <v>0</v>
      </c>
      <c r="U46" s="18">
        <f t="shared" si="13"/>
        <v>0</v>
      </c>
      <c r="V46" s="18">
        <f t="shared" si="13"/>
        <v>0</v>
      </c>
      <c r="W46" s="18">
        <f t="shared" si="13"/>
        <v>0</v>
      </c>
      <c r="X46" s="10">
        <f t="shared" si="11"/>
        <v>0</v>
      </c>
      <c r="Y46" s="10">
        <f t="shared" si="12"/>
        <v>0</v>
      </c>
    </row>
    <row r="47" spans="1:25" ht="13.2" x14ac:dyDescent="0.15">
      <c r="A47" s="15" t="s">
        <v>76</v>
      </c>
      <c r="B47" s="21"/>
      <c r="C47" s="21"/>
      <c r="D47" s="18">
        <f t="shared" si="6"/>
        <v>0</v>
      </c>
      <c r="E47" s="18">
        <f t="shared" si="13"/>
        <v>0</v>
      </c>
      <c r="F47" s="18">
        <f t="shared" si="13"/>
        <v>0</v>
      </c>
      <c r="G47" s="18">
        <f t="shared" si="13"/>
        <v>0</v>
      </c>
      <c r="H47" s="18">
        <f t="shared" si="13"/>
        <v>0</v>
      </c>
      <c r="I47" s="18">
        <f t="shared" si="13"/>
        <v>0</v>
      </c>
      <c r="J47" s="18">
        <f t="shared" si="13"/>
        <v>0</v>
      </c>
      <c r="K47" s="18">
        <f t="shared" si="13"/>
        <v>0</v>
      </c>
      <c r="L47" s="18">
        <f t="shared" si="13"/>
        <v>0</v>
      </c>
      <c r="M47" s="18">
        <f t="shared" si="13"/>
        <v>0</v>
      </c>
      <c r="N47" s="18">
        <f t="shared" si="13"/>
        <v>0</v>
      </c>
      <c r="O47" s="18">
        <f t="shared" si="13"/>
        <v>0</v>
      </c>
      <c r="P47" s="18">
        <f t="shared" si="13"/>
        <v>0</v>
      </c>
      <c r="Q47" s="18">
        <f t="shared" si="13"/>
        <v>0</v>
      </c>
      <c r="R47" s="18">
        <f t="shared" si="13"/>
        <v>0</v>
      </c>
      <c r="S47" s="18">
        <f t="shared" si="13"/>
        <v>0</v>
      </c>
      <c r="T47" s="18">
        <f t="shared" si="13"/>
        <v>0</v>
      </c>
      <c r="U47" s="18">
        <f t="shared" si="13"/>
        <v>0</v>
      </c>
      <c r="V47" s="18">
        <f t="shared" si="13"/>
        <v>0</v>
      </c>
      <c r="W47" s="18">
        <f t="shared" si="13"/>
        <v>0</v>
      </c>
      <c r="X47" s="10">
        <f t="shared" si="11"/>
        <v>0</v>
      </c>
      <c r="Y47" s="10">
        <f t="shared" si="12"/>
        <v>0</v>
      </c>
    </row>
    <row r="48" spans="1:25" ht="13.2" x14ac:dyDescent="0.15">
      <c r="A48" s="15" t="s">
        <v>84</v>
      </c>
      <c r="B48" s="21">
        <v>0</v>
      </c>
      <c r="C48" s="21"/>
      <c r="D48" s="18">
        <f t="shared" si="6"/>
        <v>0</v>
      </c>
      <c r="E48" s="18">
        <f t="shared" si="13"/>
        <v>0</v>
      </c>
      <c r="F48" s="18">
        <f t="shared" si="13"/>
        <v>0</v>
      </c>
      <c r="G48" s="18">
        <f t="shared" si="13"/>
        <v>0</v>
      </c>
      <c r="H48" s="18">
        <f t="shared" si="13"/>
        <v>0</v>
      </c>
      <c r="I48" s="18">
        <f t="shared" si="13"/>
        <v>0</v>
      </c>
      <c r="J48" s="18">
        <f t="shared" si="13"/>
        <v>0</v>
      </c>
      <c r="K48" s="18">
        <f t="shared" si="13"/>
        <v>0</v>
      </c>
      <c r="L48" s="18">
        <f t="shared" si="13"/>
        <v>0</v>
      </c>
      <c r="M48" s="18">
        <f t="shared" si="13"/>
        <v>0</v>
      </c>
      <c r="N48" s="18">
        <f t="shared" si="13"/>
        <v>0</v>
      </c>
      <c r="O48" s="18">
        <f t="shared" si="13"/>
        <v>0</v>
      </c>
      <c r="P48" s="18">
        <f t="shared" si="13"/>
        <v>0</v>
      </c>
      <c r="Q48" s="18">
        <f t="shared" si="13"/>
        <v>0</v>
      </c>
      <c r="R48" s="18">
        <f t="shared" si="13"/>
        <v>0</v>
      </c>
      <c r="S48" s="18">
        <f t="shared" si="13"/>
        <v>0</v>
      </c>
      <c r="T48" s="18">
        <f t="shared" si="13"/>
        <v>0</v>
      </c>
      <c r="U48" s="18">
        <f t="shared" si="13"/>
        <v>0</v>
      </c>
      <c r="V48" s="18">
        <f t="shared" si="13"/>
        <v>0</v>
      </c>
      <c r="W48" s="18">
        <f t="shared" si="13"/>
        <v>0</v>
      </c>
      <c r="X48" s="10">
        <f t="shared" si="11"/>
        <v>0</v>
      </c>
      <c r="Y48" s="10">
        <f t="shared" si="12"/>
        <v>0</v>
      </c>
    </row>
    <row r="49" spans="1:25" ht="13.2" x14ac:dyDescent="0.15">
      <c r="A49" s="15" t="s">
        <v>94</v>
      </c>
      <c r="B49" s="21">
        <v>0</v>
      </c>
      <c r="C49" s="21"/>
      <c r="D49" s="18">
        <f t="shared" si="6"/>
        <v>0</v>
      </c>
      <c r="E49" s="18">
        <f t="shared" si="13"/>
        <v>0</v>
      </c>
      <c r="F49" s="18">
        <f t="shared" si="13"/>
        <v>0</v>
      </c>
      <c r="G49" s="18">
        <f t="shared" si="13"/>
        <v>0</v>
      </c>
      <c r="H49" s="18">
        <f t="shared" si="13"/>
        <v>0</v>
      </c>
      <c r="I49" s="18">
        <f t="shared" si="13"/>
        <v>0</v>
      </c>
      <c r="J49" s="18">
        <f t="shared" si="13"/>
        <v>0</v>
      </c>
      <c r="K49" s="18">
        <f t="shared" si="13"/>
        <v>0</v>
      </c>
      <c r="L49" s="18">
        <f t="shared" si="13"/>
        <v>0</v>
      </c>
      <c r="M49" s="18">
        <f t="shared" si="13"/>
        <v>0</v>
      </c>
      <c r="N49" s="18">
        <f t="shared" si="13"/>
        <v>0</v>
      </c>
      <c r="O49" s="18">
        <f t="shared" si="13"/>
        <v>0</v>
      </c>
      <c r="P49" s="18">
        <f t="shared" si="13"/>
        <v>0</v>
      </c>
      <c r="Q49" s="18">
        <f t="shared" si="13"/>
        <v>0</v>
      </c>
      <c r="R49" s="18">
        <f t="shared" si="13"/>
        <v>0</v>
      </c>
      <c r="S49" s="18">
        <f t="shared" si="13"/>
        <v>0</v>
      </c>
      <c r="T49" s="18">
        <f t="shared" si="13"/>
        <v>0</v>
      </c>
      <c r="U49" s="18">
        <f t="shared" si="13"/>
        <v>0</v>
      </c>
      <c r="V49" s="18">
        <f t="shared" si="13"/>
        <v>0</v>
      </c>
      <c r="W49" s="18">
        <f t="shared" si="13"/>
        <v>0</v>
      </c>
      <c r="X49" s="10">
        <f t="shared" si="11"/>
        <v>0</v>
      </c>
      <c r="Y49" s="10">
        <f t="shared" si="12"/>
        <v>0</v>
      </c>
    </row>
    <row r="50" spans="1:25" ht="13.2" x14ac:dyDescent="0.15">
      <c r="A50" s="15" t="s">
        <v>95</v>
      </c>
      <c r="B50" s="21">
        <v>899075</v>
      </c>
      <c r="C50" s="21"/>
      <c r="D50" s="18">
        <f>D51+D54+D55+D56+D59+D60+D61</f>
        <v>153037</v>
      </c>
      <c r="E50" s="18">
        <f>E51+E54+E55+E56+E59+E60+E61</f>
        <v>88266</v>
      </c>
      <c r="F50" s="18">
        <f t="shared" ref="F50:W50" si="14">F51+F54+F55+F56+F59+F60+F61</f>
        <v>24435</v>
      </c>
      <c r="G50" s="18">
        <f t="shared" si="14"/>
        <v>46796</v>
      </c>
      <c r="H50" s="18">
        <f t="shared" si="14"/>
        <v>30600</v>
      </c>
      <c r="I50" s="18">
        <f t="shared" si="14"/>
        <v>57890</v>
      </c>
      <c r="J50" s="18">
        <f t="shared" si="14"/>
        <v>35027</v>
      </c>
      <c r="K50" s="18">
        <f t="shared" si="14"/>
        <v>36820</v>
      </c>
      <c r="L50" s="18">
        <f t="shared" si="14"/>
        <v>44553</v>
      </c>
      <c r="M50" s="18">
        <f t="shared" si="14"/>
        <v>18719</v>
      </c>
      <c r="N50" s="18">
        <f t="shared" si="14"/>
        <v>43938</v>
      </c>
      <c r="O50" s="18">
        <f t="shared" si="14"/>
        <v>27406</v>
      </c>
      <c r="P50" s="18">
        <f t="shared" si="14"/>
        <v>26789</v>
      </c>
      <c r="Q50" s="18">
        <f t="shared" si="14"/>
        <v>29702</v>
      </c>
      <c r="R50" s="18">
        <f t="shared" si="14"/>
        <v>27629</v>
      </c>
      <c r="S50" s="18">
        <f t="shared" si="14"/>
        <v>78683</v>
      </c>
      <c r="T50" s="18">
        <f t="shared" si="14"/>
        <v>27516</v>
      </c>
      <c r="U50" s="18">
        <f t="shared" si="14"/>
        <v>35307</v>
      </c>
      <c r="V50" s="18">
        <f t="shared" si="14"/>
        <v>40575</v>
      </c>
      <c r="W50" s="18">
        <f t="shared" si="14"/>
        <v>25387</v>
      </c>
      <c r="X50" s="10">
        <f t="shared" si="11"/>
        <v>899075</v>
      </c>
      <c r="Y50" s="10">
        <f t="shared" si="12"/>
        <v>0</v>
      </c>
    </row>
    <row r="51" spans="1:25" ht="13.2" x14ac:dyDescent="0.15">
      <c r="A51" s="15" t="s">
        <v>96</v>
      </c>
      <c r="B51" s="21">
        <v>290397</v>
      </c>
      <c r="C51" s="21"/>
      <c r="D51" s="18">
        <f>D52+D53</f>
        <v>49421</v>
      </c>
      <c r="E51" s="18">
        <f t="shared" ref="E51:W51" si="15">E52+E53</f>
        <v>28511</v>
      </c>
      <c r="F51" s="18">
        <f t="shared" si="15"/>
        <v>7894</v>
      </c>
      <c r="G51" s="18">
        <f t="shared" si="15"/>
        <v>15116</v>
      </c>
      <c r="H51" s="18">
        <f t="shared" si="15"/>
        <v>9884</v>
      </c>
      <c r="I51" s="18">
        <f t="shared" si="15"/>
        <v>18698</v>
      </c>
      <c r="J51" s="18">
        <f t="shared" si="15"/>
        <v>11315</v>
      </c>
      <c r="K51" s="18">
        <f t="shared" si="15"/>
        <v>11893</v>
      </c>
      <c r="L51" s="18">
        <f t="shared" si="15"/>
        <v>14390</v>
      </c>
      <c r="M51" s="18">
        <f t="shared" si="15"/>
        <v>6048</v>
      </c>
      <c r="N51" s="18">
        <f t="shared" si="15"/>
        <v>14192</v>
      </c>
      <c r="O51" s="18">
        <f t="shared" si="15"/>
        <v>8852</v>
      </c>
      <c r="P51" s="18">
        <f t="shared" si="15"/>
        <v>8653</v>
      </c>
      <c r="Q51" s="18">
        <f t="shared" si="15"/>
        <v>9594</v>
      </c>
      <c r="R51" s="18">
        <f t="shared" si="15"/>
        <v>8924</v>
      </c>
      <c r="S51" s="18">
        <f t="shared" si="15"/>
        <v>25414</v>
      </c>
      <c r="T51" s="18">
        <f t="shared" si="15"/>
        <v>8887</v>
      </c>
      <c r="U51" s="18">
        <f t="shared" si="15"/>
        <v>11405</v>
      </c>
      <c r="V51" s="18">
        <f t="shared" si="15"/>
        <v>13106</v>
      </c>
      <c r="W51" s="18">
        <f t="shared" si="15"/>
        <v>8200</v>
      </c>
      <c r="X51" s="10">
        <f t="shared" si="11"/>
        <v>290397</v>
      </c>
      <c r="Y51" s="10">
        <f t="shared" si="12"/>
        <v>0</v>
      </c>
    </row>
    <row r="52" spans="1:25" ht="13.2" x14ac:dyDescent="0.15">
      <c r="A52" s="15" t="s">
        <v>155</v>
      </c>
      <c r="B52" s="21">
        <v>290397</v>
      </c>
      <c r="C52" s="21"/>
      <c r="D52" s="18">
        <f>'資金収支計算書（CF）'!D51</f>
        <v>49421</v>
      </c>
      <c r="E52" s="18">
        <f>'資金収支計算書（CF）'!E55</f>
        <v>28511</v>
      </c>
      <c r="F52" s="18">
        <f>'資金収支計算書（CF）'!F55</f>
        <v>7894</v>
      </c>
      <c r="G52" s="18">
        <f>'資金収支計算書（CF）'!G55</f>
        <v>15116</v>
      </c>
      <c r="H52" s="18">
        <f>'資金収支計算書（CF）'!H55</f>
        <v>9884</v>
      </c>
      <c r="I52" s="18">
        <f>'資金収支計算書（CF）'!I55</f>
        <v>18698</v>
      </c>
      <c r="J52" s="18">
        <f>'資金収支計算書（CF）'!J55</f>
        <v>11315</v>
      </c>
      <c r="K52" s="18">
        <f>'資金収支計算書（CF）'!K55</f>
        <v>11893</v>
      </c>
      <c r="L52" s="18">
        <f>'資金収支計算書（CF）'!L55</f>
        <v>14390</v>
      </c>
      <c r="M52" s="18">
        <f>'資金収支計算書（CF）'!M55</f>
        <v>6048</v>
      </c>
      <c r="N52" s="18">
        <f>'資金収支計算書（CF）'!N55</f>
        <v>14192</v>
      </c>
      <c r="O52" s="18">
        <f>'資金収支計算書（CF）'!O55</f>
        <v>8852</v>
      </c>
      <c r="P52" s="18">
        <f>'資金収支計算書（CF）'!P55</f>
        <v>8653</v>
      </c>
      <c r="Q52" s="18">
        <f>'資金収支計算書（CF）'!Q55</f>
        <v>9594</v>
      </c>
      <c r="R52" s="18">
        <f>'資金収支計算書（CF）'!R55</f>
        <v>8924</v>
      </c>
      <c r="S52" s="18">
        <f>'資金収支計算書（CF）'!S55</f>
        <v>25414</v>
      </c>
      <c r="T52" s="18">
        <f>'資金収支計算書（CF）'!T55</f>
        <v>8887</v>
      </c>
      <c r="U52" s="18">
        <f>'資金収支計算書（CF）'!U55</f>
        <v>11405</v>
      </c>
      <c r="V52" s="18">
        <f>'資金収支計算書（CF）'!V55</f>
        <v>13106</v>
      </c>
      <c r="W52" s="18">
        <f>'資金収支計算書（CF）'!W55</f>
        <v>8200</v>
      </c>
      <c r="X52" s="10">
        <f t="shared" si="11"/>
        <v>290397</v>
      </c>
      <c r="Y52" s="10">
        <f t="shared" si="12"/>
        <v>0</v>
      </c>
    </row>
    <row r="53" spans="1:25" ht="13.2" x14ac:dyDescent="0.15">
      <c r="A53" s="15" t="s">
        <v>156</v>
      </c>
      <c r="B53" s="21">
        <v>0</v>
      </c>
      <c r="C53" s="21"/>
      <c r="D53" s="18">
        <f>'資金収支計算書（CF）'!D54</f>
        <v>0</v>
      </c>
      <c r="E53" s="18">
        <f>'資金収支計算書（CF）'!R54</f>
        <v>0</v>
      </c>
      <c r="F53" s="18">
        <f>'資金収支計算書（CF）'!S54</f>
        <v>0</v>
      </c>
      <c r="G53" s="18">
        <f>'資金収支計算書（CF）'!T54</f>
        <v>0</v>
      </c>
      <c r="H53" s="18">
        <f>'資金収支計算書（CF）'!U54</f>
        <v>0</v>
      </c>
      <c r="I53" s="18">
        <f>'資金収支計算書（CF）'!V54</f>
        <v>0</v>
      </c>
      <c r="J53" s="18">
        <f>'資金収支計算書（CF）'!W54</f>
        <v>0</v>
      </c>
      <c r="K53" s="18">
        <f>'資金収支計算書（CF）'!X54</f>
        <v>0</v>
      </c>
      <c r="L53" s="18">
        <f>'資金収支計算書（CF）'!Y54</f>
        <v>0</v>
      </c>
      <c r="M53" s="18">
        <f>'資金収支計算書（CF）'!Z54</f>
        <v>0</v>
      </c>
      <c r="N53" s="18">
        <f>'資金収支計算書（CF）'!AA54</f>
        <v>0</v>
      </c>
      <c r="O53" s="18">
        <f>'資金収支計算書（CF）'!AB54</f>
        <v>0</v>
      </c>
      <c r="P53" s="18">
        <f>'資金収支計算書（CF）'!AC54</f>
        <v>0</v>
      </c>
      <c r="Q53" s="18">
        <f>'資金収支計算書（CF）'!AD54</f>
        <v>0</v>
      </c>
      <c r="R53" s="18">
        <f>'資金収支計算書（CF）'!AE54</f>
        <v>0</v>
      </c>
      <c r="S53" s="18">
        <f>'資金収支計算書（CF）'!AF54</f>
        <v>0</v>
      </c>
      <c r="T53" s="18">
        <f>'資金収支計算書（CF）'!AG54</f>
        <v>0</v>
      </c>
      <c r="U53" s="18">
        <f>'資金収支計算書（CF）'!AH54</f>
        <v>0</v>
      </c>
      <c r="V53" s="18">
        <f>'資金収支計算書（CF）'!AI54</f>
        <v>0</v>
      </c>
      <c r="W53" s="18">
        <f>'資金収支計算書（CF）'!AJ54</f>
        <v>0</v>
      </c>
      <c r="X53" s="10">
        <f t="shared" si="11"/>
        <v>0</v>
      </c>
      <c r="Y53" s="10">
        <f t="shared" si="12"/>
        <v>0</v>
      </c>
    </row>
    <row r="54" spans="1:25" ht="13.2" x14ac:dyDescent="0.15">
      <c r="A54" s="15" t="s">
        <v>97</v>
      </c>
      <c r="B54" s="21">
        <v>0</v>
      </c>
      <c r="C54" s="21"/>
      <c r="D54" s="18">
        <f t="shared" si="6"/>
        <v>0</v>
      </c>
      <c r="E54" s="18">
        <f t="shared" si="13"/>
        <v>0</v>
      </c>
      <c r="F54" s="18">
        <f t="shared" si="13"/>
        <v>0</v>
      </c>
      <c r="G54" s="18">
        <f t="shared" si="13"/>
        <v>0</v>
      </c>
      <c r="H54" s="18">
        <f t="shared" si="13"/>
        <v>0</v>
      </c>
      <c r="I54" s="18">
        <f t="shared" si="13"/>
        <v>0</v>
      </c>
      <c r="J54" s="18">
        <f t="shared" si="13"/>
        <v>0</v>
      </c>
      <c r="K54" s="18">
        <f t="shared" si="13"/>
        <v>0</v>
      </c>
      <c r="L54" s="18">
        <f t="shared" si="13"/>
        <v>0</v>
      </c>
      <c r="M54" s="18">
        <f t="shared" si="13"/>
        <v>0</v>
      </c>
      <c r="N54" s="18">
        <f t="shared" si="13"/>
        <v>0</v>
      </c>
      <c r="O54" s="18">
        <f t="shared" si="13"/>
        <v>0</v>
      </c>
      <c r="P54" s="18">
        <f t="shared" si="13"/>
        <v>0</v>
      </c>
      <c r="Q54" s="18">
        <f t="shared" si="13"/>
        <v>0</v>
      </c>
      <c r="R54" s="18">
        <f t="shared" si="13"/>
        <v>0</v>
      </c>
      <c r="S54" s="18">
        <f t="shared" si="13"/>
        <v>0</v>
      </c>
      <c r="T54" s="18">
        <f t="shared" si="13"/>
        <v>0</v>
      </c>
      <c r="U54" s="18">
        <f t="shared" si="13"/>
        <v>0</v>
      </c>
      <c r="V54" s="18">
        <f t="shared" si="13"/>
        <v>0</v>
      </c>
      <c r="W54" s="18">
        <f t="shared" si="13"/>
        <v>0</v>
      </c>
      <c r="X54" s="10">
        <f t="shared" si="11"/>
        <v>0</v>
      </c>
      <c r="Y54" s="10">
        <f t="shared" si="12"/>
        <v>0</v>
      </c>
    </row>
    <row r="55" spans="1:25" ht="13.2" x14ac:dyDescent="0.15">
      <c r="A55" s="15" t="s">
        <v>98</v>
      </c>
      <c r="B55" s="21">
        <v>0</v>
      </c>
      <c r="C55" s="21"/>
      <c r="D55" s="18">
        <f t="shared" si="6"/>
        <v>0</v>
      </c>
      <c r="E55" s="18">
        <f t="shared" ref="E55:W69" si="16">ROUNDDOWN($B55*E$3,0)</f>
        <v>0</v>
      </c>
      <c r="F55" s="18">
        <f t="shared" si="16"/>
        <v>0</v>
      </c>
      <c r="G55" s="18">
        <f t="shared" si="16"/>
        <v>0</v>
      </c>
      <c r="H55" s="18">
        <f t="shared" si="16"/>
        <v>0</v>
      </c>
      <c r="I55" s="18">
        <f t="shared" si="16"/>
        <v>0</v>
      </c>
      <c r="J55" s="18">
        <f t="shared" si="16"/>
        <v>0</v>
      </c>
      <c r="K55" s="18">
        <f t="shared" si="16"/>
        <v>0</v>
      </c>
      <c r="L55" s="18">
        <f t="shared" si="16"/>
        <v>0</v>
      </c>
      <c r="M55" s="18">
        <f t="shared" si="16"/>
        <v>0</v>
      </c>
      <c r="N55" s="18">
        <f t="shared" si="16"/>
        <v>0</v>
      </c>
      <c r="O55" s="18">
        <f t="shared" si="16"/>
        <v>0</v>
      </c>
      <c r="P55" s="18">
        <f t="shared" si="16"/>
        <v>0</v>
      </c>
      <c r="Q55" s="18">
        <f t="shared" si="16"/>
        <v>0</v>
      </c>
      <c r="R55" s="18">
        <f t="shared" si="16"/>
        <v>0</v>
      </c>
      <c r="S55" s="18">
        <f t="shared" si="16"/>
        <v>0</v>
      </c>
      <c r="T55" s="18">
        <f t="shared" si="16"/>
        <v>0</v>
      </c>
      <c r="U55" s="18">
        <f t="shared" si="16"/>
        <v>0</v>
      </c>
      <c r="V55" s="18">
        <f t="shared" si="16"/>
        <v>0</v>
      </c>
      <c r="W55" s="18">
        <f t="shared" si="16"/>
        <v>0</v>
      </c>
      <c r="X55" s="10">
        <f t="shared" si="11"/>
        <v>0</v>
      </c>
      <c r="Y55" s="10">
        <f t="shared" si="12"/>
        <v>0</v>
      </c>
    </row>
    <row r="56" spans="1:25" ht="13.2" x14ac:dyDescent="0.15">
      <c r="A56" s="15" t="s">
        <v>99</v>
      </c>
      <c r="B56" s="21">
        <v>608678</v>
      </c>
      <c r="C56" s="21"/>
      <c r="D56" s="18">
        <f>SUM(D57:D58)</f>
        <v>103616</v>
      </c>
      <c r="E56" s="18">
        <f t="shared" ref="E56:W56" si="17">SUM(E57:E58)</f>
        <v>59755</v>
      </c>
      <c r="F56" s="18">
        <f t="shared" si="17"/>
        <v>16541</v>
      </c>
      <c r="G56" s="18">
        <f t="shared" si="17"/>
        <v>31680</v>
      </c>
      <c r="H56" s="18">
        <f t="shared" si="17"/>
        <v>20716</v>
      </c>
      <c r="I56" s="18">
        <f t="shared" si="17"/>
        <v>39192</v>
      </c>
      <c r="J56" s="18">
        <f t="shared" si="17"/>
        <v>23712</v>
      </c>
      <c r="K56" s="18">
        <f t="shared" si="17"/>
        <v>24927</v>
      </c>
      <c r="L56" s="18">
        <f t="shared" si="17"/>
        <v>30163</v>
      </c>
      <c r="M56" s="18">
        <f t="shared" si="17"/>
        <v>12671</v>
      </c>
      <c r="N56" s="18">
        <f t="shared" si="17"/>
        <v>29746</v>
      </c>
      <c r="O56" s="18">
        <f t="shared" si="17"/>
        <v>18554</v>
      </c>
      <c r="P56" s="18">
        <f t="shared" si="17"/>
        <v>18136</v>
      </c>
      <c r="Q56" s="18">
        <f t="shared" si="17"/>
        <v>20108</v>
      </c>
      <c r="R56" s="18">
        <f t="shared" si="17"/>
        <v>18705</v>
      </c>
      <c r="S56" s="18">
        <f t="shared" si="17"/>
        <v>53269</v>
      </c>
      <c r="T56" s="18">
        <f t="shared" si="17"/>
        <v>18629</v>
      </c>
      <c r="U56" s="18">
        <f t="shared" si="17"/>
        <v>23902</v>
      </c>
      <c r="V56" s="18">
        <f t="shared" si="17"/>
        <v>27469</v>
      </c>
      <c r="W56" s="18">
        <f t="shared" si="17"/>
        <v>17187</v>
      </c>
      <c r="X56" s="10">
        <f t="shared" si="11"/>
        <v>608678</v>
      </c>
      <c r="Y56" s="10">
        <f t="shared" si="12"/>
        <v>0</v>
      </c>
    </row>
    <row r="57" spans="1:25" ht="13.2" x14ac:dyDescent="0.15">
      <c r="A57" s="15" t="s">
        <v>100</v>
      </c>
      <c r="B57" s="21">
        <v>608678</v>
      </c>
      <c r="C57" s="21"/>
      <c r="D57" s="18">
        <f>ROUNDDOWN($B57*D$3,0)+1</f>
        <v>103616</v>
      </c>
      <c r="E57" s="18">
        <f>ROUNDDOWN($B57*E$3,0)-1</f>
        <v>59755</v>
      </c>
      <c r="F57" s="18">
        <f>ROUNDDOWN($B57*F$3,0)-1</f>
        <v>16541</v>
      </c>
      <c r="G57" s="18">
        <f t="shared" ref="G57:W57" si="18">ROUNDDOWN($B57*G$3,0)</f>
        <v>31680</v>
      </c>
      <c r="H57" s="18">
        <f>ROUNDDOWN($B57*H$3,0)+1</f>
        <v>20716</v>
      </c>
      <c r="I57" s="18">
        <f t="shared" si="18"/>
        <v>39192</v>
      </c>
      <c r="J57" s="18">
        <f t="shared" si="18"/>
        <v>23712</v>
      </c>
      <c r="K57" s="18">
        <f>ROUNDDOWN($B57*K$3,0)+1</f>
        <v>24927</v>
      </c>
      <c r="L57" s="18">
        <f>ROUNDDOWN($B57*L$3,0)+1</f>
        <v>30163</v>
      </c>
      <c r="M57" s="18">
        <f>ROUNDDOWN($B57*M$3,0)-1</f>
        <v>12671</v>
      </c>
      <c r="N57" s="18">
        <f>ROUNDDOWN($B57*N$3,0)+1</f>
        <v>29746</v>
      </c>
      <c r="O57" s="18">
        <f>ROUNDDOWN($B57*O$3,0)+2</f>
        <v>18554</v>
      </c>
      <c r="P57" s="18">
        <f>ROUNDDOWN($B57*P$3,0)+1</f>
        <v>18136</v>
      </c>
      <c r="Q57" s="18">
        <f t="shared" si="18"/>
        <v>20108</v>
      </c>
      <c r="R57" s="18">
        <f>ROUNDDOWN($B57*R$3,0)+1</f>
        <v>18705</v>
      </c>
      <c r="S57" s="18">
        <f>ROUNDDOWN($B57*S$3,0)+1</f>
        <v>53269</v>
      </c>
      <c r="T57" s="18">
        <f>ROUNDDOWN($B57*T$3,0)+1</f>
        <v>18629</v>
      </c>
      <c r="U57" s="18">
        <f>ROUNDDOWN($B57*U$3,0)</f>
        <v>23902</v>
      </c>
      <c r="V57" s="18">
        <f>ROUNDDOWN($B57*V$3,0)+1</f>
        <v>27469</v>
      </c>
      <c r="W57" s="18">
        <f t="shared" si="18"/>
        <v>17187</v>
      </c>
      <c r="X57" s="10">
        <f t="shared" si="11"/>
        <v>608678</v>
      </c>
      <c r="Y57" s="10">
        <f t="shared" si="12"/>
        <v>0</v>
      </c>
    </row>
    <row r="58" spans="1:25" ht="13.2" x14ac:dyDescent="0.15">
      <c r="A58" s="15" t="s">
        <v>101</v>
      </c>
      <c r="B58" s="21">
        <v>0</v>
      </c>
      <c r="C58" s="21"/>
      <c r="D58" s="18">
        <f t="shared" si="6"/>
        <v>0</v>
      </c>
      <c r="E58" s="18">
        <f t="shared" si="16"/>
        <v>0</v>
      </c>
      <c r="F58" s="18">
        <f t="shared" si="16"/>
        <v>0</v>
      </c>
      <c r="G58" s="18">
        <f t="shared" si="16"/>
        <v>0</v>
      </c>
      <c r="H58" s="18">
        <f t="shared" si="16"/>
        <v>0</v>
      </c>
      <c r="I58" s="18">
        <f t="shared" si="16"/>
        <v>0</v>
      </c>
      <c r="J58" s="18">
        <f t="shared" si="16"/>
        <v>0</v>
      </c>
      <c r="K58" s="18">
        <f t="shared" si="16"/>
        <v>0</v>
      </c>
      <c r="L58" s="18">
        <f t="shared" si="16"/>
        <v>0</v>
      </c>
      <c r="M58" s="18">
        <f t="shared" si="16"/>
        <v>0</v>
      </c>
      <c r="N58" s="18">
        <f t="shared" si="16"/>
        <v>0</v>
      </c>
      <c r="O58" s="18">
        <f t="shared" si="16"/>
        <v>0</v>
      </c>
      <c r="P58" s="18">
        <f t="shared" si="16"/>
        <v>0</v>
      </c>
      <c r="Q58" s="18">
        <f t="shared" si="16"/>
        <v>0</v>
      </c>
      <c r="R58" s="18">
        <f t="shared" si="16"/>
        <v>0</v>
      </c>
      <c r="S58" s="18">
        <f t="shared" si="16"/>
        <v>0</v>
      </c>
      <c r="T58" s="18">
        <f t="shared" si="16"/>
        <v>0</v>
      </c>
      <c r="U58" s="18">
        <f t="shared" si="16"/>
        <v>0</v>
      </c>
      <c r="V58" s="18">
        <f t="shared" si="16"/>
        <v>0</v>
      </c>
      <c r="W58" s="18">
        <f t="shared" si="16"/>
        <v>0</v>
      </c>
      <c r="X58" s="10">
        <f t="shared" si="11"/>
        <v>0</v>
      </c>
      <c r="Y58" s="10">
        <f t="shared" si="12"/>
        <v>0</v>
      </c>
    </row>
    <row r="59" spans="1:25" ht="13.2" x14ac:dyDescent="0.15">
      <c r="A59" s="15" t="s">
        <v>102</v>
      </c>
      <c r="B59" s="21">
        <v>0</v>
      </c>
      <c r="C59" s="21"/>
      <c r="D59" s="18">
        <f t="shared" si="6"/>
        <v>0</v>
      </c>
      <c r="E59" s="18">
        <f t="shared" si="16"/>
        <v>0</v>
      </c>
      <c r="F59" s="18">
        <f t="shared" si="16"/>
        <v>0</v>
      </c>
      <c r="G59" s="18">
        <f t="shared" si="16"/>
        <v>0</v>
      </c>
      <c r="H59" s="18">
        <f t="shared" si="16"/>
        <v>0</v>
      </c>
      <c r="I59" s="18">
        <f t="shared" si="16"/>
        <v>0</v>
      </c>
      <c r="J59" s="18">
        <f t="shared" si="16"/>
        <v>0</v>
      </c>
      <c r="K59" s="18">
        <f t="shared" si="16"/>
        <v>0</v>
      </c>
      <c r="L59" s="18">
        <f t="shared" si="16"/>
        <v>0</v>
      </c>
      <c r="M59" s="18">
        <f t="shared" si="16"/>
        <v>0</v>
      </c>
      <c r="N59" s="18">
        <f t="shared" si="16"/>
        <v>0</v>
      </c>
      <c r="O59" s="18">
        <f t="shared" si="16"/>
        <v>0</v>
      </c>
      <c r="P59" s="18">
        <f t="shared" si="16"/>
        <v>0</v>
      </c>
      <c r="Q59" s="18">
        <f t="shared" si="16"/>
        <v>0</v>
      </c>
      <c r="R59" s="18">
        <f t="shared" si="16"/>
        <v>0</v>
      </c>
      <c r="S59" s="18">
        <f t="shared" si="16"/>
        <v>0</v>
      </c>
      <c r="T59" s="18">
        <f t="shared" si="16"/>
        <v>0</v>
      </c>
      <c r="U59" s="18">
        <f t="shared" si="16"/>
        <v>0</v>
      </c>
      <c r="V59" s="18">
        <f t="shared" si="16"/>
        <v>0</v>
      </c>
      <c r="W59" s="18">
        <f t="shared" si="16"/>
        <v>0</v>
      </c>
      <c r="X59" s="10">
        <f t="shared" si="11"/>
        <v>0</v>
      </c>
      <c r="Y59" s="10">
        <f t="shared" si="12"/>
        <v>0</v>
      </c>
    </row>
    <row r="60" spans="1:25" ht="13.2" x14ac:dyDescent="0.15">
      <c r="A60" s="15" t="s">
        <v>103</v>
      </c>
      <c r="B60" s="21">
        <v>0</v>
      </c>
      <c r="C60" s="21"/>
      <c r="D60" s="18">
        <f t="shared" si="6"/>
        <v>0</v>
      </c>
      <c r="E60" s="18">
        <f t="shared" si="16"/>
        <v>0</v>
      </c>
      <c r="F60" s="18">
        <f t="shared" si="16"/>
        <v>0</v>
      </c>
      <c r="G60" s="18">
        <f t="shared" si="16"/>
        <v>0</v>
      </c>
      <c r="H60" s="18">
        <f t="shared" si="16"/>
        <v>0</v>
      </c>
      <c r="I60" s="18">
        <f t="shared" si="16"/>
        <v>0</v>
      </c>
      <c r="J60" s="18">
        <f t="shared" si="16"/>
        <v>0</v>
      </c>
      <c r="K60" s="18">
        <f t="shared" si="16"/>
        <v>0</v>
      </c>
      <c r="L60" s="18">
        <f t="shared" si="16"/>
        <v>0</v>
      </c>
      <c r="M60" s="18">
        <f t="shared" si="16"/>
        <v>0</v>
      </c>
      <c r="N60" s="18">
        <f t="shared" si="16"/>
        <v>0</v>
      </c>
      <c r="O60" s="18">
        <f t="shared" si="16"/>
        <v>0</v>
      </c>
      <c r="P60" s="18">
        <f t="shared" si="16"/>
        <v>0</v>
      </c>
      <c r="Q60" s="18">
        <f t="shared" si="16"/>
        <v>0</v>
      </c>
      <c r="R60" s="18">
        <f t="shared" si="16"/>
        <v>0</v>
      </c>
      <c r="S60" s="18">
        <f t="shared" si="16"/>
        <v>0</v>
      </c>
      <c r="T60" s="18">
        <f t="shared" si="16"/>
        <v>0</v>
      </c>
      <c r="U60" s="18">
        <f t="shared" si="16"/>
        <v>0</v>
      </c>
      <c r="V60" s="18">
        <f t="shared" si="16"/>
        <v>0</v>
      </c>
      <c r="W60" s="18">
        <f t="shared" si="16"/>
        <v>0</v>
      </c>
      <c r="X60" s="10">
        <f t="shared" si="11"/>
        <v>0</v>
      </c>
      <c r="Y60" s="10">
        <f t="shared" si="12"/>
        <v>0</v>
      </c>
    </row>
    <row r="61" spans="1:25" ht="13.2" x14ac:dyDescent="0.15">
      <c r="A61" s="15" t="s">
        <v>104</v>
      </c>
      <c r="B61" s="21">
        <v>0</v>
      </c>
      <c r="C61" s="21"/>
      <c r="D61" s="18">
        <f t="shared" si="6"/>
        <v>0</v>
      </c>
      <c r="E61" s="18">
        <f t="shared" si="16"/>
        <v>0</v>
      </c>
      <c r="F61" s="18">
        <f t="shared" si="16"/>
        <v>0</v>
      </c>
      <c r="G61" s="18">
        <f t="shared" si="16"/>
        <v>0</v>
      </c>
      <c r="H61" s="18">
        <f t="shared" si="16"/>
        <v>0</v>
      </c>
      <c r="I61" s="18">
        <f t="shared" si="16"/>
        <v>0</v>
      </c>
      <c r="J61" s="18">
        <f t="shared" si="16"/>
        <v>0</v>
      </c>
      <c r="K61" s="18">
        <f t="shared" si="16"/>
        <v>0</v>
      </c>
      <c r="L61" s="18">
        <f t="shared" si="16"/>
        <v>0</v>
      </c>
      <c r="M61" s="18">
        <f t="shared" si="16"/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  <c r="Q61" s="18">
        <f t="shared" si="16"/>
        <v>0</v>
      </c>
      <c r="R61" s="18">
        <f t="shared" si="16"/>
        <v>0</v>
      </c>
      <c r="S61" s="18">
        <f t="shared" si="16"/>
        <v>0</v>
      </c>
      <c r="T61" s="18">
        <f t="shared" si="16"/>
        <v>0</v>
      </c>
      <c r="U61" s="18">
        <f t="shared" si="16"/>
        <v>0</v>
      </c>
      <c r="V61" s="18">
        <f t="shared" si="16"/>
        <v>0</v>
      </c>
      <c r="W61" s="18">
        <f t="shared" si="16"/>
        <v>0</v>
      </c>
      <c r="X61" s="10">
        <f t="shared" si="11"/>
        <v>0</v>
      </c>
      <c r="Y61" s="10">
        <f t="shared" si="12"/>
        <v>0</v>
      </c>
    </row>
    <row r="62" spans="1:25" ht="13.2" x14ac:dyDescent="0.15">
      <c r="A62" s="15" t="s">
        <v>157</v>
      </c>
      <c r="B62" s="21">
        <v>0</v>
      </c>
      <c r="C62" s="21"/>
      <c r="D62" s="18">
        <f>ROUNDDOWN($B62*D$3,0)</f>
        <v>0</v>
      </c>
      <c r="E62" s="18">
        <f t="shared" si="16"/>
        <v>0</v>
      </c>
      <c r="F62" s="18">
        <f t="shared" si="16"/>
        <v>0</v>
      </c>
      <c r="G62" s="18">
        <f t="shared" si="16"/>
        <v>0</v>
      </c>
      <c r="H62" s="18">
        <f t="shared" si="16"/>
        <v>0</v>
      </c>
      <c r="I62" s="18">
        <f t="shared" si="16"/>
        <v>0</v>
      </c>
      <c r="J62" s="18">
        <f t="shared" si="16"/>
        <v>0</v>
      </c>
      <c r="K62" s="18">
        <f t="shared" si="16"/>
        <v>0</v>
      </c>
      <c r="L62" s="18">
        <f t="shared" si="16"/>
        <v>0</v>
      </c>
      <c r="M62" s="18">
        <f t="shared" si="16"/>
        <v>0</v>
      </c>
      <c r="N62" s="18">
        <f t="shared" si="16"/>
        <v>0</v>
      </c>
      <c r="O62" s="18">
        <f t="shared" si="16"/>
        <v>0</v>
      </c>
      <c r="P62" s="18">
        <f t="shared" si="16"/>
        <v>0</v>
      </c>
      <c r="Q62" s="18">
        <f t="shared" si="16"/>
        <v>0</v>
      </c>
      <c r="R62" s="18">
        <f t="shared" si="16"/>
        <v>0</v>
      </c>
      <c r="S62" s="18">
        <f t="shared" si="16"/>
        <v>0</v>
      </c>
      <c r="T62" s="18">
        <f t="shared" si="16"/>
        <v>0</v>
      </c>
      <c r="U62" s="18">
        <f t="shared" si="16"/>
        <v>0</v>
      </c>
      <c r="V62" s="18">
        <f t="shared" si="16"/>
        <v>0</v>
      </c>
      <c r="W62" s="18">
        <f t="shared" si="16"/>
        <v>0</v>
      </c>
      <c r="X62" s="10">
        <f t="shared" si="11"/>
        <v>0</v>
      </c>
      <c r="Y62" s="10">
        <f t="shared" si="12"/>
        <v>0</v>
      </c>
    </row>
    <row r="63" spans="1:25" ht="13.2" x14ac:dyDescent="0.15">
      <c r="A63" s="15" t="s">
        <v>105</v>
      </c>
      <c r="B63" s="21">
        <v>899075</v>
      </c>
      <c r="C63" s="21"/>
      <c r="D63" s="18">
        <f>D5+D50+D62</f>
        <v>153037</v>
      </c>
      <c r="E63" s="18">
        <f>E5+E50+E62</f>
        <v>88266</v>
      </c>
      <c r="F63" s="18">
        <f t="shared" ref="F63:W63" si="19">F5+F50+F62</f>
        <v>24435</v>
      </c>
      <c r="G63" s="18">
        <f t="shared" si="19"/>
        <v>46796</v>
      </c>
      <c r="H63" s="18">
        <f t="shared" si="19"/>
        <v>30600</v>
      </c>
      <c r="I63" s="18">
        <f t="shared" si="19"/>
        <v>57890</v>
      </c>
      <c r="J63" s="18">
        <f t="shared" si="19"/>
        <v>35027</v>
      </c>
      <c r="K63" s="18">
        <f t="shared" si="19"/>
        <v>36820</v>
      </c>
      <c r="L63" s="18">
        <f t="shared" si="19"/>
        <v>44553</v>
      </c>
      <c r="M63" s="18">
        <f t="shared" si="19"/>
        <v>18719</v>
      </c>
      <c r="N63" s="18">
        <f t="shared" si="19"/>
        <v>43938</v>
      </c>
      <c r="O63" s="18">
        <f t="shared" si="19"/>
        <v>27406</v>
      </c>
      <c r="P63" s="18">
        <f t="shared" si="19"/>
        <v>26789</v>
      </c>
      <c r="Q63" s="18">
        <f t="shared" si="19"/>
        <v>29702</v>
      </c>
      <c r="R63" s="18">
        <f t="shared" si="19"/>
        <v>27629</v>
      </c>
      <c r="S63" s="18">
        <f t="shared" si="19"/>
        <v>78683</v>
      </c>
      <c r="T63" s="18">
        <f t="shared" si="19"/>
        <v>27516</v>
      </c>
      <c r="U63" s="18">
        <f t="shared" si="19"/>
        <v>35307</v>
      </c>
      <c r="V63" s="18">
        <f t="shared" si="19"/>
        <v>40575</v>
      </c>
      <c r="W63" s="18">
        <f t="shared" si="19"/>
        <v>25387</v>
      </c>
      <c r="X63" s="10">
        <f t="shared" si="11"/>
        <v>899075</v>
      </c>
      <c r="Y63" s="10">
        <f t="shared" si="12"/>
        <v>0</v>
      </c>
    </row>
    <row r="64" spans="1:25" ht="13.2" x14ac:dyDescent="0.15">
      <c r="A64" s="15" t="s">
        <v>106</v>
      </c>
      <c r="B64" s="21"/>
      <c r="C64" s="21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0"/>
      <c r="Y64" s="10"/>
    </row>
    <row r="65" spans="1:25" ht="13.2" x14ac:dyDescent="0.15">
      <c r="A65" s="15" t="s">
        <v>107</v>
      </c>
      <c r="B65" s="21">
        <v>0</v>
      </c>
      <c r="C65" s="21"/>
      <c r="D65" s="18">
        <f>SUM(D66:D70)</f>
        <v>0</v>
      </c>
      <c r="E65" s="18">
        <f t="shared" ref="E65:W65" si="20">SUM(E66:E70)</f>
        <v>0</v>
      </c>
      <c r="F65" s="18">
        <f t="shared" si="20"/>
        <v>0</v>
      </c>
      <c r="G65" s="18">
        <f t="shared" si="20"/>
        <v>0</v>
      </c>
      <c r="H65" s="18">
        <f t="shared" si="20"/>
        <v>0</v>
      </c>
      <c r="I65" s="18">
        <f t="shared" si="20"/>
        <v>0</v>
      </c>
      <c r="J65" s="18">
        <f t="shared" si="20"/>
        <v>0</v>
      </c>
      <c r="K65" s="18">
        <f t="shared" si="20"/>
        <v>0</v>
      </c>
      <c r="L65" s="18">
        <f t="shared" si="20"/>
        <v>0</v>
      </c>
      <c r="M65" s="18">
        <f t="shared" si="20"/>
        <v>0</v>
      </c>
      <c r="N65" s="18">
        <f t="shared" si="20"/>
        <v>0</v>
      </c>
      <c r="O65" s="18">
        <f t="shared" si="20"/>
        <v>0</v>
      </c>
      <c r="P65" s="18">
        <f t="shared" si="20"/>
        <v>0</v>
      </c>
      <c r="Q65" s="18">
        <f t="shared" si="20"/>
        <v>0</v>
      </c>
      <c r="R65" s="18">
        <f t="shared" si="20"/>
        <v>0</v>
      </c>
      <c r="S65" s="18">
        <f t="shared" si="20"/>
        <v>0</v>
      </c>
      <c r="T65" s="18">
        <f t="shared" si="20"/>
        <v>0</v>
      </c>
      <c r="U65" s="18">
        <f t="shared" si="20"/>
        <v>0</v>
      </c>
      <c r="V65" s="18">
        <f t="shared" si="20"/>
        <v>0</v>
      </c>
      <c r="W65" s="18">
        <f t="shared" si="20"/>
        <v>0</v>
      </c>
      <c r="X65" s="10">
        <f t="shared" ref="X65:X80" si="21">SUM(D65:W65)</f>
        <v>0</v>
      </c>
      <c r="Y65" s="10">
        <f t="shared" ref="Y65:Y80" si="22">X65-B65</f>
        <v>0</v>
      </c>
    </row>
    <row r="66" spans="1:25" ht="13.2" x14ac:dyDescent="0.15">
      <c r="A66" s="15" t="s">
        <v>108</v>
      </c>
      <c r="B66" s="21">
        <v>0</v>
      </c>
      <c r="C66" s="21"/>
      <c r="D66" s="18">
        <f>ROUNDDOWN($B66*D$3,0)</f>
        <v>0</v>
      </c>
      <c r="E66" s="18">
        <f t="shared" ref="E66:W66" si="23">ROUNDDOWN($B66*E$3,0)</f>
        <v>0</v>
      </c>
      <c r="F66" s="18">
        <f t="shared" si="23"/>
        <v>0</v>
      </c>
      <c r="G66" s="18">
        <f t="shared" si="23"/>
        <v>0</v>
      </c>
      <c r="H66" s="18">
        <f t="shared" si="23"/>
        <v>0</v>
      </c>
      <c r="I66" s="18">
        <f t="shared" si="23"/>
        <v>0</v>
      </c>
      <c r="J66" s="18">
        <f t="shared" si="23"/>
        <v>0</v>
      </c>
      <c r="K66" s="18">
        <f t="shared" si="23"/>
        <v>0</v>
      </c>
      <c r="L66" s="18">
        <f t="shared" si="23"/>
        <v>0</v>
      </c>
      <c r="M66" s="18">
        <f t="shared" si="23"/>
        <v>0</v>
      </c>
      <c r="N66" s="18">
        <f t="shared" si="23"/>
        <v>0</v>
      </c>
      <c r="O66" s="18">
        <f t="shared" si="23"/>
        <v>0</v>
      </c>
      <c r="P66" s="18">
        <f t="shared" si="23"/>
        <v>0</v>
      </c>
      <c r="Q66" s="18">
        <f t="shared" si="23"/>
        <v>0</v>
      </c>
      <c r="R66" s="18">
        <f t="shared" si="23"/>
        <v>0</v>
      </c>
      <c r="S66" s="18">
        <f t="shared" si="23"/>
        <v>0</v>
      </c>
      <c r="T66" s="18">
        <f t="shared" si="23"/>
        <v>0</v>
      </c>
      <c r="U66" s="18">
        <f t="shared" si="23"/>
        <v>0</v>
      </c>
      <c r="V66" s="18">
        <f t="shared" si="23"/>
        <v>0</v>
      </c>
      <c r="W66" s="18">
        <f t="shared" si="23"/>
        <v>0</v>
      </c>
      <c r="X66" s="10">
        <f t="shared" si="21"/>
        <v>0</v>
      </c>
      <c r="Y66" s="10">
        <f t="shared" si="22"/>
        <v>0</v>
      </c>
    </row>
    <row r="67" spans="1:25" ht="13.2" x14ac:dyDescent="0.15">
      <c r="A67" s="15" t="s">
        <v>109</v>
      </c>
      <c r="B67" s="21">
        <v>0</v>
      </c>
      <c r="C67" s="21"/>
      <c r="D67" s="18">
        <f t="shared" si="6"/>
        <v>0</v>
      </c>
      <c r="E67" s="18">
        <f t="shared" si="16"/>
        <v>0</v>
      </c>
      <c r="F67" s="18">
        <f t="shared" si="16"/>
        <v>0</v>
      </c>
      <c r="G67" s="18">
        <f t="shared" si="16"/>
        <v>0</v>
      </c>
      <c r="H67" s="18">
        <f t="shared" si="16"/>
        <v>0</v>
      </c>
      <c r="I67" s="18">
        <f t="shared" si="16"/>
        <v>0</v>
      </c>
      <c r="J67" s="18">
        <f t="shared" si="16"/>
        <v>0</v>
      </c>
      <c r="K67" s="18">
        <f t="shared" si="16"/>
        <v>0</v>
      </c>
      <c r="L67" s="18">
        <f t="shared" si="16"/>
        <v>0</v>
      </c>
      <c r="M67" s="18">
        <f t="shared" si="16"/>
        <v>0</v>
      </c>
      <c r="N67" s="18">
        <f t="shared" si="16"/>
        <v>0</v>
      </c>
      <c r="O67" s="18">
        <f t="shared" si="16"/>
        <v>0</v>
      </c>
      <c r="P67" s="18">
        <f t="shared" si="16"/>
        <v>0</v>
      </c>
      <c r="Q67" s="18">
        <f t="shared" si="16"/>
        <v>0</v>
      </c>
      <c r="R67" s="18">
        <f t="shared" si="16"/>
        <v>0</v>
      </c>
      <c r="S67" s="18">
        <f t="shared" si="16"/>
        <v>0</v>
      </c>
      <c r="T67" s="18">
        <f t="shared" si="16"/>
        <v>0</v>
      </c>
      <c r="U67" s="18">
        <f t="shared" si="16"/>
        <v>0</v>
      </c>
      <c r="V67" s="18">
        <f t="shared" si="16"/>
        <v>0</v>
      </c>
      <c r="W67" s="18">
        <f t="shared" si="16"/>
        <v>0</v>
      </c>
      <c r="X67" s="10">
        <f t="shared" si="21"/>
        <v>0</v>
      </c>
      <c r="Y67" s="10">
        <f t="shared" si="22"/>
        <v>0</v>
      </c>
    </row>
    <row r="68" spans="1:25" ht="13.2" x14ac:dyDescent="0.15">
      <c r="A68" s="15" t="s">
        <v>110</v>
      </c>
      <c r="B68" s="21">
        <v>0</v>
      </c>
      <c r="C68" s="21"/>
      <c r="D68" s="18">
        <f>ROUNDDOWN($B68*D$3,0)</f>
        <v>0</v>
      </c>
      <c r="E68" s="18">
        <f t="shared" si="16"/>
        <v>0</v>
      </c>
      <c r="F68" s="18">
        <f t="shared" si="16"/>
        <v>0</v>
      </c>
      <c r="G68" s="18">
        <f t="shared" si="16"/>
        <v>0</v>
      </c>
      <c r="H68" s="18">
        <f t="shared" si="16"/>
        <v>0</v>
      </c>
      <c r="I68" s="18">
        <f t="shared" si="16"/>
        <v>0</v>
      </c>
      <c r="J68" s="18">
        <f t="shared" si="16"/>
        <v>0</v>
      </c>
      <c r="K68" s="18">
        <f t="shared" si="16"/>
        <v>0</v>
      </c>
      <c r="L68" s="18">
        <f t="shared" si="16"/>
        <v>0</v>
      </c>
      <c r="M68" s="18">
        <f t="shared" si="16"/>
        <v>0</v>
      </c>
      <c r="N68" s="18">
        <f t="shared" si="16"/>
        <v>0</v>
      </c>
      <c r="O68" s="18">
        <f t="shared" si="16"/>
        <v>0</v>
      </c>
      <c r="P68" s="18">
        <f t="shared" si="16"/>
        <v>0</v>
      </c>
      <c r="Q68" s="18">
        <f t="shared" si="16"/>
        <v>0</v>
      </c>
      <c r="R68" s="18">
        <f t="shared" si="16"/>
        <v>0</v>
      </c>
      <c r="S68" s="18">
        <f t="shared" si="16"/>
        <v>0</v>
      </c>
      <c r="T68" s="18">
        <f t="shared" si="16"/>
        <v>0</v>
      </c>
      <c r="U68" s="18">
        <f t="shared" si="16"/>
        <v>0</v>
      </c>
      <c r="V68" s="18">
        <f t="shared" si="16"/>
        <v>0</v>
      </c>
      <c r="W68" s="18">
        <f t="shared" si="16"/>
        <v>0</v>
      </c>
      <c r="X68" s="10">
        <f t="shared" si="21"/>
        <v>0</v>
      </c>
      <c r="Y68" s="10">
        <f t="shared" si="22"/>
        <v>0</v>
      </c>
    </row>
    <row r="69" spans="1:25" ht="13.2" x14ac:dyDescent="0.15">
      <c r="A69" s="15" t="s">
        <v>111</v>
      </c>
      <c r="B69" s="21">
        <v>0</v>
      </c>
      <c r="C69" s="21"/>
      <c r="D69" s="18">
        <f t="shared" si="6"/>
        <v>0</v>
      </c>
      <c r="E69" s="18">
        <f t="shared" si="16"/>
        <v>0</v>
      </c>
      <c r="F69" s="18">
        <f t="shared" si="16"/>
        <v>0</v>
      </c>
      <c r="G69" s="18">
        <f t="shared" si="16"/>
        <v>0</v>
      </c>
      <c r="H69" s="18">
        <f t="shared" si="16"/>
        <v>0</v>
      </c>
      <c r="I69" s="18">
        <f t="shared" si="16"/>
        <v>0</v>
      </c>
      <c r="J69" s="18">
        <f t="shared" si="16"/>
        <v>0</v>
      </c>
      <c r="K69" s="18">
        <f t="shared" si="16"/>
        <v>0</v>
      </c>
      <c r="L69" s="18">
        <f t="shared" si="16"/>
        <v>0</v>
      </c>
      <c r="M69" s="18">
        <f t="shared" si="16"/>
        <v>0</v>
      </c>
      <c r="N69" s="18">
        <f t="shared" si="16"/>
        <v>0</v>
      </c>
      <c r="O69" s="18">
        <f t="shared" si="16"/>
        <v>0</v>
      </c>
      <c r="P69" s="18">
        <f t="shared" si="16"/>
        <v>0</v>
      </c>
      <c r="Q69" s="18">
        <f t="shared" si="16"/>
        <v>0</v>
      </c>
      <c r="R69" s="18">
        <f t="shared" si="16"/>
        <v>0</v>
      </c>
      <c r="S69" s="18">
        <f t="shared" si="16"/>
        <v>0</v>
      </c>
      <c r="T69" s="18">
        <f t="shared" si="16"/>
        <v>0</v>
      </c>
      <c r="U69" s="18">
        <f t="shared" si="16"/>
        <v>0</v>
      </c>
      <c r="V69" s="18">
        <f t="shared" si="16"/>
        <v>0</v>
      </c>
      <c r="W69" s="18">
        <f t="shared" si="16"/>
        <v>0</v>
      </c>
      <c r="X69" s="10">
        <f t="shared" si="21"/>
        <v>0</v>
      </c>
      <c r="Y69" s="10">
        <f t="shared" si="22"/>
        <v>0</v>
      </c>
    </row>
    <row r="70" spans="1:25" ht="13.2" x14ac:dyDescent="0.15">
      <c r="A70" s="15" t="s">
        <v>103</v>
      </c>
      <c r="B70" s="21">
        <v>0</v>
      </c>
      <c r="C70" s="21"/>
      <c r="D70" s="18">
        <f t="shared" ref="D70:W84" si="24">ROUNDDOWN($B70*D$3,0)</f>
        <v>0</v>
      </c>
      <c r="E70" s="18">
        <f t="shared" si="24"/>
        <v>0</v>
      </c>
      <c r="F70" s="18">
        <f t="shared" si="24"/>
        <v>0</v>
      </c>
      <c r="G70" s="18">
        <f t="shared" si="24"/>
        <v>0</v>
      </c>
      <c r="H70" s="18">
        <f t="shared" si="24"/>
        <v>0</v>
      </c>
      <c r="I70" s="18">
        <f t="shared" si="24"/>
        <v>0</v>
      </c>
      <c r="J70" s="18">
        <f t="shared" si="24"/>
        <v>0</v>
      </c>
      <c r="K70" s="18">
        <f t="shared" si="24"/>
        <v>0</v>
      </c>
      <c r="L70" s="18">
        <f t="shared" si="24"/>
        <v>0</v>
      </c>
      <c r="M70" s="18">
        <f t="shared" si="24"/>
        <v>0</v>
      </c>
      <c r="N70" s="18">
        <f t="shared" si="24"/>
        <v>0</v>
      </c>
      <c r="O70" s="18">
        <f t="shared" si="24"/>
        <v>0</v>
      </c>
      <c r="P70" s="18">
        <f t="shared" si="24"/>
        <v>0</v>
      </c>
      <c r="Q70" s="18">
        <f t="shared" si="24"/>
        <v>0</v>
      </c>
      <c r="R70" s="18">
        <f t="shared" si="24"/>
        <v>0</v>
      </c>
      <c r="S70" s="18">
        <f t="shared" si="24"/>
        <v>0</v>
      </c>
      <c r="T70" s="18">
        <f t="shared" si="24"/>
        <v>0</v>
      </c>
      <c r="U70" s="18">
        <f t="shared" si="24"/>
        <v>0</v>
      </c>
      <c r="V70" s="18">
        <f t="shared" si="24"/>
        <v>0</v>
      </c>
      <c r="W70" s="18">
        <f t="shared" si="24"/>
        <v>0</v>
      </c>
      <c r="X70" s="10">
        <f t="shared" si="21"/>
        <v>0</v>
      </c>
      <c r="Y70" s="10">
        <f t="shared" si="22"/>
        <v>0</v>
      </c>
    </row>
    <row r="71" spans="1:25" ht="13.2" x14ac:dyDescent="0.15">
      <c r="A71" s="15" t="s">
        <v>112</v>
      </c>
      <c r="B71" s="21">
        <v>0</v>
      </c>
      <c r="C71" s="21"/>
      <c r="D71" s="18">
        <f>SUM(D72:D79)</f>
        <v>0</v>
      </c>
      <c r="E71" s="18">
        <f t="shared" ref="E71:W71" si="25">SUM(E72:E79)</f>
        <v>0</v>
      </c>
      <c r="F71" s="18">
        <f t="shared" si="25"/>
        <v>0</v>
      </c>
      <c r="G71" s="18">
        <f t="shared" si="25"/>
        <v>0</v>
      </c>
      <c r="H71" s="18">
        <f t="shared" si="25"/>
        <v>0</v>
      </c>
      <c r="I71" s="18">
        <f t="shared" si="25"/>
        <v>0</v>
      </c>
      <c r="J71" s="18">
        <f t="shared" si="25"/>
        <v>0</v>
      </c>
      <c r="K71" s="18">
        <f t="shared" si="25"/>
        <v>0</v>
      </c>
      <c r="L71" s="18">
        <f t="shared" si="25"/>
        <v>0</v>
      </c>
      <c r="M71" s="18">
        <f t="shared" si="25"/>
        <v>0</v>
      </c>
      <c r="N71" s="18">
        <f t="shared" si="25"/>
        <v>0</v>
      </c>
      <c r="O71" s="18">
        <f t="shared" si="25"/>
        <v>0</v>
      </c>
      <c r="P71" s="18">
        <f t="shared" si="25"/>
        <v>0</v>
      </c>
      <c r="Q71" s="18">
        <f t="shared" si="25"/>
        <v>0</v>
      </c>
      <c r="R71" s="18">
        <f t="shared" si="25"/>
        <v>0</v>
      </c>
      <c r="S71" s="18">
        <f t="shared" si="25"/>
        <v>0</v>
      </c>
      <c r="T71" s="18">
        <f t="shared" si="25"/>
        <v>0</v>
      </c>
      <c r="U71" s="18">
        <f t="shared" si="25"/>
        <v>0</v>
      </c>
      <c r="V71" s="18">
        <f t="shared" si="25"/>
        <v>0</v>
      </c>
      <c r="W71" s="18">
        <f t="shared" si="25"/>
        <v>0</v>
      </c>
      <c r="X71" s="10">
        <f t="shared" si="21"/>
        <v>0</v>
      </c>
      <c r="Y71" s="10">
        <f t="shared" si="22"/>
        <v>0</v>
      </c>
    </row>
    <row r="72" spans="1:25" ht="13.2" x14ac:dyDescent="0.15">
      <c r="A72" s="15" t="s">
        <v>113</v>
      </c>
      <c r="B72" s="21">
        <v>0</v>
      </c>
      <c r="C72" s="21"/>
      <c r="D72" s="18">
        <f t="shared" si="24"/>
        <v>0</v>
      </c>
      <c r="E72" s="18">
        <f t="shared" si="24"/>
        <v>0</v>
      </c>
      <c r="F72" s="18">
        <f t="shared" si="24"/>
        <v>0</v>
      </c>
      <c r="G72" s="18">
        <f t="shared" si="24"/>
        <v>0</v>
      </c>
      <c r="H72" s="18">
        <f t="shared" si="24"/>
        <v>0</v>
      </c>
      <c r="I72" s="18">
        <f t="shared" si="24"/>
        <v>0</v>
      </c>
      <c r="J72" s="18">
        <f t="shared" si="24"/>
        <v>0</v>
      </c>
      <c r="K72" s="18">
        <f t="shared" si="24"/>
        <v>0</v>
      </c>
      <c r="L72" s="18">
        <f t="shared" si="24"/>
        <v>0</v>
      </c>
      <c r="M72" s="18">
        <f t="shared" si="24"/>
        <v>0</v>
      </c>
      <c r="N72" s="18">
        <f t="shared" si="24"/>
        <v>0</v>
      </c>
      <c r="O72" s="18">
        <f t="shared" si="24"/>
        <v>0</v>
      </c>
      <c r="P72" s="18">
        <f t="shared" si="24"/>
        <v>0</v>
      </c>
      <c r="Q72" s="18">
        <f t="shared" si="24"/>
        <v>0</v>
      </c>
      <c r="R72" s="18">
        <f t="shared" si="24"/>
        <v>0</v>
      </c>
      <c r="S72" s="18">
        <f t="shared" si="24"/>
        <v>0</v>
      </c>
      <c r="T72" s="18">
        <f t="shared" si="24"/>
        <v>0</v>
      </c>
      <c r="U72" s="18">
        <f t="shared" si="24"/>
        <v>0</v>
      </c>
      <c r="V72" s="18">
        <f t="shared" si="24"/>
        <v>0</v>
      </c>
      <c r="W72" s="18">
        <f t="shared" si="24"/>
        <v>0</v>
      </c>
      <c r="X72" s="10">
        <f t="shared" si="21"/>
        <v>0</v>
      </c>
      <c r="Y72" s="10">
        <f t="shared" si="22"/>
        <v>0</v>
      </c>
    </row>
    <row r="73" spans="1:25" ht="13.2" x14ac:dyDescent="0.15">
      <c r="A73" s="15" t="s">
        <v>114</v>
      </c>
      <c r="B73" s="21">
        <v>0</v>
      </c>
      <c r="C73" s="21"/>
      <c r="D73" s="18">
        <f t="shared" si="24"/>
        <v>0</v>
      </c>
      <c r="E73" s="18">
        <f t="shared" si="24"/>
        <v>0</v>
      </c>
      <c r="F73" s="18">
        <f t="shared" si="24"/>
        <v>0</v>
      </c>
      <c r="G73" s="18">
        <f t="shared" si="24"/>
        <v>0</v>
      </c>
      <c r="H73" s="18">
        <f t="shared" si="24"/>
        <v>0</v>
      </c>
      <c r="I73" s="18">
        <f t="shared" si="24"/>
        <v>0</v>
      </c>
      <c r="J73" s="18">
        <f t="shared" si="24"/>
        <v>0</v>
      </c>
      <c r="K73" s="18">
        <f t="shared" si="24"/>
        <v>0</v>
      </c>
      <c r="L73" s="18">
        <f t="shared" si="24"/>
        <v>0</v>
      </c>
      <c r="M73" s="18">
        <f t="shared" si="24"/>
        <v>0</v>
      </c>
      <c r="N73" s="18">
        <f t="shared" si="24"/>
        <v>0</v>
      </c>
      <c r="O73" s="18">
        <f t="shared" si="24"/>
        <v>0</v>
      </c>
      <c r="P73" s="18">
        <f t="shared" si="24"/>
        <v>0</v>
      </c>
      <c r="Q73" s="18">
        <f t="shared" si="24"/>
        <v>0</v>
      </c>
      <c r="R73" s="18">
        <f t="shared" si="24"/>
        <v>0</v>
      </c>
      <c r="S73" s="18">
        <f t="shared" si="24"/>
        <v>0</v>
      </c>
      <c r="T73" s="18">
        <f t="shared" si="24"/>
        <v>0</v>
      </c>
      <c r="U73" s="18">
        <f t="shared" si="24"/>
        <v>0</v>
      </c>
      <c r="V73" s="18">
        <f t="shared" si="24"/>
        <v>0</v>
      </c>
      <c r="W73" s="18">
        <f t="shared" si="24"/>
        <v>0</v>
      </c>
      <c r="X73" s="10">
        <f t="shared" si="21"/>
        <v>0</v>
      </c>
      <c r="Y73" s="10">
        <f t="shared" si="22"/>
        <v>0</v>
      </c>
    </row>
    <row r="74" spans="1:25" ht="13.2" x14ac:dyDescent="0.15">
      <c r="A74" s="15" t="s">
        <v>115</v>
      </c>
      <c r="B74" s="21">
        <v>0</v>
      </c>
      <c r="C74" s="21"/>
      <c r="D74" s="18">
        <f t="shared" si="24"/>
        <v>0</v>
      </c>
      <c r="E74" s="18">
        <f t="shared" si="24"/>
        <v>0</v>
      </c>
      <c r="F74" s="18">
        <f t="shared" si="24"/>
        <v>0</v>
      </c>
      <c r="G74" s="18">
        <f t="shared" si="24"/>
        <v>0</v>
      </c>
      <c r="H74" s="18">
        <f t="shared" si="24"/>
        <v>0</v>
      </c>
      <c r="I74" s="18">
        <f t="shared" si="24"/>
        <v>0</v>
      </c>
      <c r="J74" s="18">
        <f t="shared" si="24"/>
        <v>0</v>
      </c>
      <c r="K74" s="18">
        <f t="shared" si="24"/>
        <v>0</v>
      </c>
      <c r="L74" s="18">
        <f t="shared" si="24"/>
        <v>0</v>
      </c>
      <c r="M74" s="18">
        <f t="shared" si="24"/>
        <v>0</v>
      </c>
      <c r="N74" s="18">
        <f t="shared" si="24"/>
        <v>0</v>
      </c>
      <c r="O74" s="18">
        <f t="shared" si="24"/>
        <v>0</v>
      </c>
      <c r="P74" s="18">
        <f t="shared" si="24"/>
        <v>0</v>
      </c>
      <c r="Q74" s="18">
        <f t="shared" si="24"/>
        <v>0</v>
      </c>
      <c r="R74" s="18">
        <f t="shared" si="24"/>
        <v>0</v>
      </c>
      <c r="S74" s="18">
        <f t="shared" si="24"/>
        <v>0</v>
      </c>
      <c r="T74" s="18">
        <f t="shared" si="24"/>
        <v>0</v>
      </c>
      <c r="U74" s="18">
        <f t="shared" si="24"/>
        <v>0</v>
      </c>
      <c r="V74" s="18">
        <f t="shared" si="24"/>
        <v>0</v>
      </c>
      <c r="W74" s="18">
        <f t="shared" si="24"/>
        <v>0</v>
      </c>
      <c r="X74" s="10">
        <f t="shared" si="21"/>
        <v>0</v>
      </c>
      <c r="Y74" s="10">
        <f t="shared" si="22"/>
        <v>0</v>
      </c>
    </row>
    <row r="75" spans="1:25" ht="13.2" x14ac:dyDescent="0.15">
      <c r="A75" s="15" t="s">
        <v>116</v>
      </c>
      <c r="B75" s="21">
        <v>0</v>
      </c>
      <c r="C75" s="21"/>
      <c r="D75" s="18">
        <f t="shared" si="24"/>
        <v>0</v>
      </c>
      <c r="E75" s="18">
        <f t="shared" si="24"/>
        <v>0</v>
      </c>
      <c r="F75" s="18">
        <f t="shared" si="24"/>
        <v>0</v>
      </c>
      <c r="G75" s="18">
        <f t="shared" si="24"/>
        <v>0</v>
      </c>
      <c r="H75" s="18">
        <f t="shared" si="24"/>
        <v>0</v>
      </c>
      <c r="I75" s="18">
        <f t="shared" si="24"/>
        <v>0</v>
      </c>
      <c r="J75" s="18">
        <f t="shared" si="24"/>
        <v>0</v>
      </c>
      <c r="K75" s="18">
        <f t="shared" si="24"/>
        <v>0</v>
      </c>
      <c r="L75" s="18">
        <f t="shared" si="24"/>
        <v>0</v>
      </c>
      <c r="M75" s="18">
        <f t="shared" si="24"/>
        <v>0</v>
      </c>
      <c r="N75" s="18">
        <f t="shared" si="24"/>
        <v>0</v>
      </c>
      <c r="O75" s="18">
        <f t="shared" si="24"/>
        <v>0</v>
      </c>
      <c r="P75" s="18">
        <f t="shared" si="24"/>
        <v>0</v>
      </c>
      <c r="Q75" s="18">
        <f t="shared" si="24"/>
        <v>0</v>
      </c>
      <c r="R75" s="18">
        <f t="shared" si="24"/>
        <v>0</v>
      </c>
      <c r="S75" s="18">
        <f t="shared" si="24"/>
        <v>0</v>
      </c>
      <c r="T75" s="18">
        <f t="shared" si="24"/>
        <v>0</v>
      </c>
      <c r="U75" s="18">
        <f t="shared" si="24"/>
        <v>0</v>
      </c>
      <c r="V75" s="18">
        <f t="shared" si="24"/>
        <v>0</v>
      </c>
      <c r="W75" s="18">
        <f t="shared" si="24"/>
        <v>0</v>
      </c>
      <c r="X75" s="10">
        <f t="shared" si="21"/>
        <v>0</v>
      </c>
      <c r="Y75" s="10">
        <f t="shared" si="22"/>
        <v>0</v>
      </c>
    </row>
    <row r="76" spans="1:25" ht="13.2" x14ac:dyDescent="0.15">
      <c r="A76" s="15" t="s">
        <v>117</v>
      </c>
      <c r="B76" s="21">
        <v>0</v>
      </c>
      <c r="C76" s="21"/>
      <c r="D76" s="18">
        <f t="shared" si="24"/>
        <v>0</v>
      </c>
      <c r="E76" s="18">
        <f t="shared" si="24"/>
        <v>0</v>
      </c>
      <c r="F76" s="18">
        <f t="shared" si="24"/>
        <v>0</v>
      </c>
      <c r="G76" s="18">
        <f t="shared" si="24"/>
        <v>0</v>
      </c>
      <c r="H76" s="18">
        <f t="shared" si="24"/>
        <v>0</v>
      </c>
      <c r="I76" s="18">
        <f t="shared" si="24"/>
        <v>0</v>
      </c>
      <c r="J76" s="18">
        <f t="shared" si="24"/>
        <v>0</v>
      </c>
      <c r="K76" s="18">
        <f t="shared" si="24"/>
        <v>0</v>
      </c>
      <c r="L76" s="18">
        <f t="shared" si="24"/>
        <v>0</v>
      </c>
      <c r="M76" s="18">
        <f t="shared" si="24"/>
        <v>0</v>
      </c>
      <c r="N76" s="18">
        <f t="shared" si="24"/>
        <v>0</v>
      </c>
      <c r="O76" s="18">
        <f t="shared" si="24"/>
        <v>0</v>
      </c>
      <c r="P76" s="18">
        <f t="shared" si="24"/>
        <v>0</v>
      </c>
      <c r="Q76" s="18">
        <f t="shared" si="24"/>
        <v>0</v>
      </c>
      <c r="R76" s="18">
        <f t="shared" si="24"/>
        <v>0</v>
      </c>
      <c r="S76" s="18">
        <f t="shared" si="24"/>
        <v>0</v>
      </c>
      <c r="T76" s="18">
        <f t="shared" si="24"/>
        <v>0</v>
      </c>
      <c r="U76" s="18">
        <f t="shared" si="24"/>
        <v>0</v>
      </c>
      <c r="V76" s="18">
        <f t="shared" si="24"/>
        <v>0</v>
      </c>
      <c r="W76" s="18">
        <f t="shared" si="24"/>
        <v>0</v>
      </c>
      <c r="X76" s="10">
        <f t="shared" si="21"/>
        <v>0</v>
      </c>
      <c r="Y76" s="10">
        <f t="shared" si="22"/>
        <v>0</v>
      </c>
    </row>
    <row r="77" spans="1:25" ht="13.2" x14ac:dyDescent="0.15">
      <c r="A77" s="15" t="s">
        <v>118</v>
      </c>
      <c r="B77" s="21">
        <v>0</v>
      </c>
      <c r="C77" s="21"/>
      <c r="D77" s="18">
        <f>ROUNDDOWN($B77*D$3,0)</f>
        <v>0</v>
      </c>
      <c r="E77" s="18">
        <f t="shared" si="24"/>
        <v>0</v>
      </c>
      <c r="F77" s="18">
        <f t="shared" si="24"/>
        <v>0</v>
      </c>
      <c r="G77" s="18">
        <f t="shared" si="24"/>
        <v>0</v>
      </c>
      <c r="H77" s="18">
        <f t="shared" si="24"/>
        <v>0</v>
      </c>
      <c r="I77" s="18">
        <f t="shared" si="24"/>
        <v>0</v>
      </c>
      <c r="J77" s="18">
        <f t="shared" si="24"/>
        <v>0</v>
      </c>
      <c r="K77" s="18">
        <f t="shared" si="24"/>
        <v>0</v>
      </c>
      <c r="L77" s="18">
        <f t="shared" si="24"/>
        <v>0</v>
      </c>
      <c r="M77" s="18">
        <f t="shared" si="24"/>
        <v>0</v>
      </c>
      <c r="N77" s="18">
        <f t="shared" si="24"/>
        <v>0</v>
      </c>
      <c r="O77" s="18">
        <f t="shared" si="24"/>
        <v>0</v>
      </c>
      <c r="P77" s="18">
        <f t="shared" si="24"/>
        <v>0</v>
      </c>
      <c r="Q77" s="18">
        <f t="shared" si="24"/>
        <v>0</v>
      </c>
      <c r="R77" s="18">
        <f t="shared" si="24"/>
        <v>0</v>
      </c>
      <c r="S77" s="18">
        <f t="shared" si="24"/>
        <v>0</v>
      </c>
      <c r="T77" s="18">
        <f t="shared" si="24"/>
        <v>0</v>
      </c>
      <c r="U77" s="18">
        <f t="shared" si="24"/>
        <v>0</v>
      </c>
      <c r="V77" s="18">
        <f t="shared" si="24"/>
        <v>0</v>
      </c>
      <c r="W77" s="18">
        <f t="shared" si="24"/>
        <v>0</v>
      </c>
      <c r="X77" s="10">
        <f t="shared" si="21"/>
        <v>0</v>
      </c>
      <c r="Y77" s="10">
        <f t="shared" si="22"/>
        <v>0</v>
      </c>
    </row>
    <row r="78" spans="1:25" ht="13.2" x14ac:dyDescent="0.15">
      <c r="A78" s="15" t="s">
        <v>119</v>
      </c>
      <c r="B78" s="21">
        <v>0</v>
      </c>
      <c r="C78" s="21"/>
      <c r="D78" s="18">
        <f t="shared" si="24"/>
        <v>0</v>
      </c>
      <c r="E78" s="18">
        <f t="shared" si="24"/>
        <v>0</v>
      </c>
      <c r="F78" s="18">
        <f t="shared" si="24"/>
        <v>0</v>
      </c>
      <c r="G78" s="18">
        <f t="shared" si="24"/>
        <v>0</v>
      </c>
      <c r="H78" s="18">
        <f t="shared" si="24"/>
        <v>0</v>
      </c>
      <c r="I78" s="18">
        <f t="shared" si="24"/>
        <v>0</v>
      </c>
      <c r="J78" s="18">
        <f t="shared" si="24"/>
        <v>0</v>
      </c>
      <c r="K78" s="18">
        <f t="shared" si="24"/>
        <v>0</v>
      </c>
      <c r="L78" s="18">
        <f t="shared" si="24"/>
        <v>0</v>
      </c>
      <c r="M78" s="18">
        <f t="shared" si="24"/>
        <v>0</v>
      </c>
      <c r="N78" s="18">
        <f t="shared" si="24"/>
        <v>0</v>
      </c>
      <c r="O78" s="18">
        <f t="shared" si="24"/>
        <v>0</v>
      </c>
      <c r="P78" s="18">
        <f t="shared" si="24"/>
        <v>0</v>
      </c>
      <c r="Q78" s="18">
        <f t="shared" si="24"/>
        <v>0</v>
      </c>
      <c r="R78" s="18">
        <f t="shared" si="24"/>
        <v>0</v>
      </c>
      <c r="S78" s="18">
        <f t="shared" si="24"/>
        <v>0</v>
      </c>
      <c r="T78" s="18">
        <f t="shared" si="24"/>
        <v>0</v>
      </c>
      <c r="U78" s="18">
        <f t="shared" si="24"/>
        <v>0</v>
      </c>
      <c r="V78" s="18">
        <f t="shared" si="24"/>
        <v>0</v>
      </c>
      <c r="W78" s="18">
        <f t="shared" si="24"/>
        <v>0</v>
      </c>
      <c r="X78" s="10">
        <f t="shared" si="21"/>
        <v>0</v>
      </c>
      <c r="Y78" s="10">
        <f t="shared" si="22"/>
        <v>0</v>
      </c>
    </row>
    <row r="79" spans="1:25" ht="13.2" x14ac:dyDescent="0.15">
      <c r="A79" s="15" t="s">
        <v>103</v>
      </c>
      <c r="B79" s="21">
        <v>0</v>
      </c>
      <c r="C79" s="21"/>
      <c r="D79" s="18">
        <f t="shared" si="24"/>
        <v>0</v>
      </c>
      <c r="E79" s="18">
        <f t="shared" si="24"/>
        <v>0</v>
      </c>
      <c r="F79" s="18">
        <f t="shared" si="24"/>
        <v>0</v>
      </c>
      <c r="G79" s="18">
        <f t="shared" si="24"/>
        <v>0</v>
      </c>
      <c r="H79" s="18">
        <f t="shared" si="24"/>
        <v>0</v>
      </c>
      <c r="I79" s="18">
        <f t="shared" si="24"/>
        <v>0</v>
      </c>
      <c r="J79" s="18">
        <f t="shared" si="24"/>
        <v>0</v>
      </c>
      <c r="K79" s="18">
        <f t="shared" si="24"/>
        <v>0</v>
      </c>
      <c r="L79" s="18">
        <f t="shared" si="24"/>
        <v>0</v>
      </c>
      <c r="M79" s="18">
        <f t="shared" si="24"/>
        <v>0</v>
      </c>
      <c r="N79" s="18">
        <f t="shared" si="24"/>
        <v>0</v>
      </c>
      <c r="O79" s="18">
        <f t="shared" si="24"/>
        <v>0</v>
      </c>
      <c r="P79" s="18">
        <f t="shared" si="24"/>
        <v>0</v>
      </c>
      <c r="Q79" s="18">
        <f t="shared" si="24"/>
        <v>0</v>
      </c>
      <c r="R79" s="18">
        <f t="shared" si="24"/>
        <v>0</v>
      </c>
      <c r="S79" s="18">
        <f t="shared" si="24"/>
        <v>0</v>
      </c>
      <c r="T79" s="18">
        <f t="shared" si="24"/>
        <v>0</v>
      </c>
      <c r="U79" s="18">
        <f t="shared" si="24"/>
        <v>0</v>
      </c>
      <c r="V79" s="18">
        <f t="shared" si="24"/>
        <v>0</v>
      </c>
      <c r="W79" s="18">
        <f t="shared" si="24"/>
        <v>0</v>
      </c>
      <c r="X79" s="10">
        <f t="shared" si="21"/>
        <v>0</v>
      </c>
      <c r="Y79" s="10">
        <f t="shared" si="22"/>
        <v>0</v>
      </c>
    </row>
    <row r="80" spans="1:25" ht="13.2" x14ac:dyDescent="0.15">
      <c r="A80" s="15" t="s">
        <v>120</v>
      </c>
      <c r="B80" s="21">
        <v>0</v>
      </c>
      <c r="C80" s="21"/>
      <c r="D80" s="18">
        <f>D65+D71</f>
        <v>0</v>
      </c>
      <c r="E80" s="18">
        <f t="shared" ref="E80:W80" si="26">E65+E71</f>
        <v>0</v>
      </c>
      <c r="F80" s="18">
        <f t="shared" si="26"/>
        <v>0</v>
      </c>
      <c r="G80" s="18">
        <f t="shared" si="26"/>
        <v>0</v>
      </c>
      <c r="H80" s="18">
        <f t="shared" si="26"/>
        <v>0</v>
      </c>
      <c r="I80" s="18">
        <f t="shared" si="26"/>
        <v>0</v>
      </c>
      <c r="J80" s="18">
        <f t="shared" si="26"/>
        <v>0</v>
      </c>
      <c r="K80" s="18">
        <f t="shared" si="26"/>
        <v>0</v>
      </c>
      <c r="L80" s="18">
        <f t="shared" si="26"/>
        <v>0</v>
      </c>
      <c r="M80" s="18">
        <f t="shared" si="26"/>
        <v>0</v>
      </c>
      <c r="N80" s="18">
        <f t="shared" si="26"/>
        <v>0</v>
      </c>
      <c r="O80" s="18">
        <f t="shared" si="26"/>
        <v>0</v>
      </c>
      <c r="P80" s="18">
        <f t="shared" si="26"/>
        <v>0</v>
      </c>
      <c r="Q80" s="18">
        <f t="shared" si="26"/>
        <v>0</v>
      </c>
      <c r="R80" s="18">
        <f t="shared" si="26"/>
        <v>0</v>
      </c>
      <c r="S80" s="18">
        <f t="shared" si="26"/>
        <v>0</v>
      </c>
      <c r="T80" s="18">
        <f t="shared" si="26"/>
        <v>0</v>
      </c>
      <c r="U80" s="18">
        <f t="shared" si="26"/>
        <v>0</v>
      </c>
      <c r="V80" s="18">
        <f t="shared" si="26"/>
        <v>0</v>
      </c>
      <c r="W80" s="18">
        <f t="shared" si="26"/>
        <v>0</v>
      </c>
      <c r="X80" s="10">
        <f t="shared" si="21"/>
        <v>0</v>
      </c>
      <c r="Y80" s="10">
        <f t="shared" si="22"/>
        <v>0</v>
      </c>
    </row>
    <row r="81" spans="1:25" ht="13.2" x14ac:dyDescent="0.15">
      <c r="A81" s="15" t="s">
        <v>121</v>
      </c>
      <c r="B81" s="21"/>
      <c r="C81" s="21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0"/>
      <c r="Y81" s="10"/>
    </row>
    <row r="82" spans="1:25" ht="13.2" x14ac:dyDescent="0.15">
      <c r="A82" s="15" t="s">
        <v>122</v>
      </c>
      <c r="B82" s="21">
        <v>608678</v>
      </c>
      <c r="C82" s="21"/>
      <c r="D82" s="18">
        <f>ROUNDDOWN($B82*D$3,0)+9</f>
        <v>103624</v>
      </c>
      <c r="E82" s="18">
        <f t="shared" ref="E82:W82" si="27">ROUNDDOWN($B82*E$3,0)</f>
        <v>59756</v>
      </c>
      <c r="F82" s="18">
        <f t="shared" si="27"/>
        <v>16542</v>
      </c>
      <c r="G82" s="18">
        <f t="shared" si="27"/>
        <v>31680</v>
      </c>
      <c r="H82" s="18">
        <f t="shared" si="27"/>
        <v>20715</v>
      </c>
      <c r="I82" s="18">
        <f t="shared" si="27"/>
        <v>39192</v>
      </c>
      <c r="J82" s="18">
        <f t="shared" si="27"/>
        <v>23712</v>
      </c>
      <c r="K82" s="18">
        <f t="shared" si="27"/>
        <v>24926</v>
      </c>
      <c r="L82" s="18">
        <f t="shared" si="27"/>
        <v>30162</v>
      </c>
      <c r="M82" s="18">
        <f t="shared" si="27"/>
        <v>12672</v>
      </c>
      <c r="N82" s="18">
        <f t="shared" si="27"/>
        <v>29745</v>
      </c>
      <c r="O82" s="18">
        <f t="shared" si="27"/>
        <v>18552</v>
      </c>
      <c r="P82" s="18">
        <f t="shared" si="27"/>
        <v>18135</v>
      </c>
      <c r="Q82" s="18">
        <f t="shared" si="27"/>
        <v>20108</v>
      </c>
      <c r="R82" s="18">
        <f t="shared" si="27"/>
        <v>18704</v>
      </c>
      <c r="S82" s="18">
        <f t="shared" si="27"/>
        <v>53268</v>
      </c>
      <c r="T82" s="18">
        <f t="shared" si="27"/>
        <v>18628</v>
      </c>
      <c r="U82" s="18">
        <f t="shared" si="27"/>
        <v>23902</v>
      </c>
      <c r="V82" s="18">
        <f t="shared" si="27"/>
        <v>27468</v>
      </c>
      <c r="W82" s="18">
        <f t="shared" si="27"/>
        <v>17187</v>
      </c>
      <c r="X82" s="10">
        <f>SUM(D82:W82)</f>
        <v>608678</v>
      </c>
      <c r="Y82" s="10">
        <f>X82-B82</f>
        <v>0</v>
      </c>
    </row>
    <row r="83" spans="1:25" ht="13.2" x14ac:dyDescent="0.15">
      <c r="A83" s="15" t="s">
        <v>123</v>
      </c>
      <c r="B83" s="21">
        <v>290397</v>
      </c>
      <c r="C83" s="21"/>
      <c r="D83" s="18">
        <f>ROUNDDOWN($B83*D$3,0)-21</f>
        <v>49413</v>
      </c>
      <c r="E83" s="18">
        <f t="shared" ref="E83:W83" si="28">ROUNDDOWN($B83*E$3,0)+1</f>
        <v>28510</v>
      </c>
      <c r="F83" s="18">
        <f t="shared" si="28"/>
        <v>7893</v>
      </c>
      <c r="G83" s="18">
        <f>ROUNDDOWN($B83*G$3,0)+2</f>
        <v>15116</v>
      </c>
      <c r="H83" s="18">
        <f>ROUNDDOWN($B83*H$3,0)+2</f>
        <v>9885</v>
      </c>
      <c r="I83" s="18">
        <f>ROUNDDOWN($B83*I$3,0)</f>
        <v>18698</v>
      </c>
      <c r="J83" s="18">
        <f>ROUNDDOWN($B83*J$3,0)+2</f>
        <v>11315</v>
      </c>
      <c r="K83" s="18">
        <f>ROUNDDOWN($B83*K$3,0)+2</f>
        <v>11894</v>
      </c>
      <c r="L83" s="18">
        <f t="shared" si="28"/>
        <v>14391</v>
      </c>
      <c r="M83" s="18">
        <f>ROUNDDOWN($B83*M$3,0)+2</f>
        <v>6047</v>
      </c>
      <c r="N83" s="18">
        <f>ROUNDDOWN($B83*N$3,0)+2</f>
        <v>14193</v>
      </c>
      <c r="O83" s="18">
        <f>ROUNDDOWN($B83*O$3,0)+3</f>
        <v>8854</v>
      </c>
      <c r="P83" s="18">
        <f>ROUNDDOWN($B83*P$3,0)+2</f>
        <v>8654</v>
      </c>
      <c r="Q83" s="18">
        <f t="shared" si="28"/>
        <v>9594</v>
      </c>
      <c r="R83" s="18">
        <f>ROUNDDOWN($B83*R$3,0)+2</f>
        <v>8925</v>
      </c>
      <c r="S83" s="18">
        <f t="shared" si="28"/>
        <v>25415</v>
      </c>
      <c r="T83" s="18">
        <f>ROUNDDOWN($B83*T$3,0)+1</f>
        <v>8888</v>
      </c>
      <c r="U83" s="18">
        <f>ROUNDDOWN($B83*U$3,0)+2</f>
        <v>11405</v>
      </c>
      <c r="V83" s="18">
        <f>ROUNDDOWN($B83*V$3,0)+2</f>
        <v>13107</v>
      </c>
      <c r="W83" s="18">
        <f t="shared" si="28"/>
        <v>8200</v>
      </c>
      <c r="X83" s="10">
        <f>SUM(D83:W83)</f>
        <v>290397</v>
      </c>
      <c r="Y83" s="10">
        <f>X83-B83</f>
        <v>0</v>
      </c>
    </row>
    <row r="84" spans="1:25" ht="13.2" x14ac:dyDescent="0.15">
      <c r="A84" s="15" t="s">
        <v>124</v>
      </c>
      <c r="B84" s="21"/>
      <c r="C84" s="21"/>
      <c r="D84" s="18">
        <f t="shared" si="24"/>
        <v>0</v>
      </c>
      <c r="E84" s="18">
        <f t="shared" si="24"/>
        <v>0</v>
      </c>
      <c r="F84" s="18">
        <f t="shared" si="24"/>
        <v>0</v>
      </c>
      <c r="G84" s="18">
        <f t="shared" si="24"/>
        <v>0</v>
      </c>
      <c r="H84" s="18">
        <f t="shared" si="24"/>
        <v>0</v>
      </c>
      <c r="I84" s="18">
        <f t="shared" si="24"/>
        <v>0</v>
      </c>
      <c r="J84" s="18">
        <f t="shared" si="24"/>
        <v>0</v>
      </c>
      <c r="K84" s="18">
        <f t="shared" si="24"/>
        <v>0</v>
      </c>
      <c r="L84" s="18">
        <f t="shared" si="24"/>
        <v>0</v>
      </c>
      <c r="M84" s="18">
        <f t="shared" si="24"/>
        <v>0</v>
      </c>
      <c r="N84" s="18">
        <f t="shared" si="24"/>
        <v>0</v>
      </c>
      <c r="O84" s="18">
        <f t="shared" si="24"/>
        <v>0</v>
      </c>
      <c r="P84" s="18">
        <f t="shared" si="24"/>
        <v>0</v>
      </c>
      <c r="Q84" s="18">
        <f t="shared" si="24"/>
        <v>0</v>
      </c>
      <c r="R84" s="18">
        <f t="shared" si="24"/>
        <v>0</v>
      </c>
      <c r="S84" s="18">
        <f t="shared" si="24"/>
        <v>0</v>
      </c>
      <c r="T84" s="18">
        <f t="shared" si="24"/>
        <v>0</v>
      </c>
      <c r="U84" s="18">
        <f t="shared" si="24"/>
        <v>0</v>
      </c>
      <c r="V84" s="18">
        <f t="shared" si="24"/>
        <v>0</v>
      </c>
      <c r="W84" s="18">
        <f t="shared" si="24"/>
        <v>0</v>
      </c>
      <c r="X84" s="10">
        <f>SUM(D84:W84)</f>
        <v>0</v>
      </c>
      <c r="Y84" s="10">
        <f>X84-B84</f>
        <v>0</v>
      </c>
    </row>
    <row r="85" spans="1:25" ht="13.2" x14ac:dyDescent="0.15">
      <c r="A85" s="15" t="s">
        <v>125</v>
      </c>
      <c r="B85" s="21">
        <v>899075</v>
      </c>
      <c r="C85" s="21"/>
      <c r="D85" s="18">
        <f>D82+D83</f>
        <v>153037</v>
      </c>
      <c r="E85" s="18">
        <f t="shared" ref="E85:W85" si="29">E82+E83</f>
        <v>88266</v>
      </c>
      <c r="F85" s="18">
        <f t="shared" si="29"/>
        <v>24435</v>
      </c>
      <c r="G85" s="18">
        <f t="shared" si="29"/>
        <v>46796</v>
      </c>
      <c r="H85" s="18">
        <f t="shared" si="29"/>
        <v>30600</v>
      </c>
      <c r="I85" s="18">
        <f t="shared" si="29"/>
        <v>57890</v>
      </c>
      <c r="J85" s="18">
        <f t="shared" si="29"/>
        <v>35027</v>
      </c>
      <c r="K85" s="18">
        <f t="shared" si="29"/>
        <v>36820</v>
      </c>
      <c r="L85" s="18">
        <f t="shared" si="29"/>
        <v>44553</v>
      </c>
      <c r="M85" s="18">
        <f t="shared" si="29"/>
        <v>18719</v>
      </c>
      <c r="N85" s="18">
        <f t="shared" si="29"/>
        <v>43938</v>
      </c>
      <c r="O85" s="18">
        <f t="shared" si="29"/>
        <v>27406</v>
      </c>
      <c r="P85" s="18">
        <f t="shared" si="29"/>
        <v>26789</v>
      </c>
      <c r="Q85" s="18">
        <f t="shared" si="29"/>
        <v>29702</v>
      </c>
      <c r="R85" s="18">
        <f t="shared" si="29"/>
        <v>27629</v>
      </c>
      <c r="S85" s="18">
        <f t="shared" si="29"/>
        <v>78683</v>
      </c>
      <c r="T85" s="18">
        <f t="shared" si="29"/>
        <v>27516</v>
      </c>
      <c r="U85" s="18">
        <f t="shared" si="29"/>
        <v>35307</v>
      </c>
      <c r="V85" s="18">
        <f t="shared" si="29"/>
        <v>40575</v>
      </c>
      <c r="W85" s="18">
        <f t="shared" si="29"/>
        <v>25387</v>
      </c>
      <c r="X85" s="10">
        <f>SUM(D85:W85)</f>
        <v>899075</v>
      </c>
      <c r="Y85" s="10">
        <f>X85-B85</f>
        <v>0</v>
      </c>
    </row>
    <row r="86" spans="1:25" ht="13.8" thickBot="1" x14ac:dyDescent="0.2">
      <c r="A86" s="16" t="s">
        <v>126</v>
      </c>
      <c r="B86" s="22">
        <v>899075</v>
      </c>
      <c r="C86" s="30"/>
      <c r="D86" s="18">
        <f>D80+D85</f>
        <v>153037</v>
      </c>
      <c r="E86" s="18">
        <f t="shared" ref="E86:W86" si="30">E80+E85</f>
        <v>88266</v>
      </c>
      <c r="F86" s="18">
        <f t="shared" si="30"/>
        <v>24435</v>
      </c>
      <c r="G86" s="18">
        <f t="shared" si="30"/>
        <v>46796</v>
      </c>
      <c r="H86" s="18">
        <f t="shared" si="30"/>
        <v>30600</v>
      </c>
      <c r="I86" s="18">
        <f t="shared" si="30"/>
        <v>57890</v>
      </c>
      <c r="J86" s="18">
        <f t="shared" si="30"/>
        <v>35027</v>
      </c>
      <c r="K86" s="18">
        <f t="shared" si="30"/>
        <v>36820</v>
      </c>
      <c r="L86" s="18">
        <f t="shared" si="30"/>
        <v>44553</v>
      </c>
      <c r="M86" s="18">
        <f t="shared" si="30"/>
        <v>18719</v>
      </c>
      <c r="N86" s="18">
        <f t="shared" si="30"/>
        <v>43938</v>
      </c>
      <c r="O86" s="18">
        <f t="shared" si="30"/>
        <v>27406</v>
      </c>
      <c r="P86" s="18">
        <f t="shared" si="30"/>
        <v>26789</v>
      </c>
      <c r="Q86" s="18">
        <f t="shared" si="30"/>
        <v>29702</v>
      </c>
      <c r="R86" s="18">
        <f t="shared" si="30"/>
        <v>27629</v>
      </c>
      <c r="S86" s="18">
        <f t="shared" si="30"/>
        <v>78683</v>
      </c>
      <c r="T86" s="18">
        <f t="shared" si="30"/>
        <v>27516</v>
      </c>
      <c r="U86" s="18">
        <f t="shared" si="30"/>
        <v>35307</v>
      </c>
      <c r="V86" s="18">
        <f t="shared" si="30"/>
        <v>40575</v>
      </c>
      <c r="W86" s="18">
        <f t="shared" si="30"/>
        <v>25387</v>
      </c>
      <c r="X86" s="10">
        <f>SUM(D86:W86)</f>
        <v>899075</v>
      </c>
      <c r="Y86" s="10">
        <f>X86-B86</f>
        <v>0</v>
      </c>
    </row>
    <row r="88" spans="1:25" ht="13.5" customHeight="1" x14ac:dyDescent="0.15">
      <c r="A88" s="36" t="s">
        <v>163</v>
      </c>
      <c r="B88" s="36"/>
      <c r="C88" s="29"/>
      <c r="D88" s="3">
        <f t="shared" ref="D88:Y88" si="31">D63-D86</f>
        <v>0</v>
      </c>
      <c r="E88" s="3">
        <f t="shared" ref="E88:W88" si="32">E63-E86</f>
        <v>0</v>
      </c>
      <c r="F88" s="3">
        <f t="shared" si="32"/>
        <v>0</v>
      </c>
      <c r="G88" s="3">
        <f t="shared" si="32"/>
        <v>0</v>
      </c>
      <c r="H88" s="3">
        <f t="shared" si="32"/>
        <v>0</v>
      </c>
      <c r="I88" s="3">
        <f t="shared" si="32"/>
        <v>0</v>
      </c>
      <c r="J88" s="3">
        <f t="shared" si="32"/>
        <v>0</v>
      </c>
      <c r="K88" s="3">
        <f t="shared" si="32"/>
        <v>0</v>
      </c>
      <c r="L88" s="3">
        <f t="shared" si="32"/>
        <v>0</v>
      </c>
      <c r="M88" s="3">
        <f t="shared" si="32"/>
        <v>0</v>
      </c>
      <c r="N88" s="3">
        <f t="shared" si="32"/>
        <v>0</v>
      </c>
      <c r="O88" s="3">
        <f t="shared" si="32"/>
        <v>0</v>
      </c>
      <c r="P88" s="3">
        <f t="shared" si="32"/>
        <v>0</v>
      </c>
      <c r="Q88" s="3">
        <f t="shared" si="32"/>
        <v>0</v>
      </c>
      <c r="R88" s="3">
        <f t="shared" si="32"/>
        <v>0</v>
      </c>
      <c r="S88" s="3">
        <f t="shared" si="32"/>
        <v>0</v>
      </c>
      <c r="T88" s="3">
        <f t="shared" si="32"/>
        <v>0</v>
      </c>
      <c r="U88" s="3">
        <f t="shared" si="32"/>
        <v>0</v>
      </c>
      <c r="V88" s="3">
        <f t="shared" si="32"/>
        <v>0</v>
      </c>
      <c r="W88" s="3">
        <f t="shared" si="32"/>
        <v>0</v>
      </c>
      <c r="X88" s="3">
        <f t="shared" si="31"/>
        <v>0</v>
      </c>
      <c r="Y88" s="3">
        <f t="shared" si="31"/>
        <v>0</v>
      </c>
    </row>
    <row r="89" spans="1:25" ht="13.5" customHeight="1" x14ac:dyDescent="0.15">
      <c r="A89" s="36" t="s">
        <v>164</v>
      </c>
      <c r="B89" s="36"/>
      <c r="C89" s="29"/>
      <c r="D89" s="3">
        <f>D52-'資金収支計算書（CF）'!D51</f>
        <v>0</v>
      </c>
      <c r="E89" s="3">
        <f>E52-'資金収支計算書（CF）'!E51</f>
        <v>0</v>
      </c>
      <c r="F89" s="3">
        <f>F52-'資金収支計算書（CF）'!F51</f>
        <v>0</v>
      </c>
      <c r="G89" s="3">
        <f>G52-'資金収支計算書（CF）'!G51</f>
        <v>0</v>
      </c>
      <c r="H89" s="3">
        <f>H52-'資金収支計算書（CF）'!H51</f>
        <v>0</v>
      </c>
      <c r="I89" s="3">
        <f>I52-'資金収支計算書（CF）'!I51</f>
        <v>0</v>
      </c>
      <c r="J89" s="3">
        <f>J52-'資金収支計算書（CF）'!J51</f>
        <v>0</v>
      </c>
      <c r="K89" s="3">
        <f>K52-'資金収支計算書（CF）'!K51</f>
        <v>0</v>
      </c>
      <c r="L89" s="3">
        <f>L52-'資金収支計算書（CF）'!L51</f>
        <v>0</v>
      </c>
      <c r="M89" s="3">
        <f>M52-'資金収支計算書（CF）'!M51</f>
        <v>0</v>
      </c>
      <c r="N89" s="3">
        <f>N52-'資金収支計算書（CF）'!N51</f>
        <v>0</v>
      </c>
      <c r="O89" s="3">
        <f>O52-'資金収支計算書（CF）'!O51</f>
        <v>0</v>
      </c>
      <c r="P89" s="3">
        <f>P52-'資金収支計算書（CF）'!P51</f>
        <v>0</v>
      </c>
      <c r="Q89" s="3">
        <f>Q52-'資金収支計算書（CF）'!Q51</f>
        <v>0</v>
      </c>
      <c r="R89" s="3">
        <f>R52-'資金収支計算書（CF）'!R51</f>
        <v>0</v>
      </c>
      <c r="S89" s="3">
        <f>S52-'資金収支計算書（CF）'!S51</f>
        <v>0</v>
      </c>
      <c r="T89" s="3">
        <f>T52-'資金収支計算書（CF）'!T51</f>
        <v>0</v>
      </c>
      <c r="U89" s="3">
        <f>U52-'資金収支計算書（CF）'!U51</f>
        <v>0</v>
      </c>
      <c r="V89" s="3">
        <f>V52-'資金収支計算書（CF）'!V51</f>
        <v>0</v>
      </c>
      <c r="W89" s="3">
        <f>W52-'資金収支計算書（CF）'!W51</f>
        <v>0</v>
      </c>
      <c r="X89" s="3">
        <f>X52-'資金収支計算書（CF）'!X51</f>
        <v>0</v>
      </c>
      <c r="Y89" s="3">
        <f>Y52-'資金収支計算書（CF）'!Y51</f>
        <v>0</v>
      </c>
    </row>
    <row r="90" spans="1:25" ht="13.5" customHeight="1" x14ac:dyDescent="0.15">
      <c r="A90" s="36" t="s">
        <v>165</v>
      </c>
      <c r="B90" s="36"/>
      <c r="C90" s="29"/>
      <c r="D90" s="3">
        <f>D85-'純資産変動計算書（NW）'!D19</f>
        <v>0</v>
      </c>
      <c r="E90" s="3">
        <f>E85-'純資産変動計算書（NW）'!E19</f>
        <v>0</v>
      </c>
      <c r="F90" s="3">
        <f>F85-'純資産変動計算書（NW）'!F19</f>
        <v>0</v>
      </c>
      <c r="G90" s="3">
        <f>G85-'純資産変動計算書（NW）'!G19</f>
        <v>0</v>
      </c>
      <c r="H90" s="3">
        <f>H85-'純資産変動計算書（NW）'!H19</f>
        <v>0</v>
      </c>
      <c r="I90" s="3">
        <f>I85-'純資産変動計算書（NW）'!I19</f>
        <v>0</v>
      </c>
      <c r="J90" s="3">
        <f>J85-'純資産変動計算書（NW）'!J19</f>
        <v>0</v>
      </c>
      <c r="K90" s="3">
        <f>K85-'純資産変動計算書（NW）'!K19</f>
        <v>0</v>
      </c>
      <c r="L90" s="3">
        <f>L85-'純資産変動計算書（NW）'!L19</f>
        <v>0</v>
      </c>
      <c r="M90" s="3">
        <f>M85-'純資産変動計算書（NW）'!M19</f>
        <v>0</v>
      </c>
      <c r="N90" s="3">
        <f>N85-'純資産変動計算書（NW）'!N19</f>
        <v>0</v>
      </c>
      <c r="O90" s="3">
        <f>O85-'純資産変動計算書（NW）'!O19</f>
        <v>0</v>
      </c>
      <c r="P90" s="3">
        <f>P85-'純資産変動計算書（NW）'!P19</f>
        <v>0</v>
      </c>
      <c r="Q90" s="3">
        <f>Q85-'純資産変動計算書（NW）'!Q19</f>
        <v>0</v>
      </c>
      <c r="R90" s="3">
        <f>R85-'純資産変動計算書（NW）'!R19</f>
        <v>0</v>
      </c>
      <c r="S90" s="3">
        <f>S85-'純資産変動計算書（NW）'!S19</f>
        <v>0</v>
      </c>
      <c r="T90" s="3">
        <f>T85-'純資産変動計算書（NW）'!T19</f>
        <v>0</v>
      </c>
      <c r="U90" s="3">
        <f>U85-'純資産変動計算書（NW）'!U19</f>
        <v>0</v>
      </c>
      <c r="V90" s="3">
        <f>V85-'純資産変動計算書（NW）'!V19</f>
        <v>0</v>
      </c>
      <c r="W90" s="3">
        <f>W85-'純資産変動計算書（NW）'!W19</f>
        <v>0</v>
      </c>
      <c r="X90" s="3">
        <f>X85-'純資産変動計算書（NW）'!X19</f>
        <v>0</v>
      </c>
      <c r="Y90" s="3">
        <f>Y85-'純資産変動計算書（NW）'!Y19</f>
        <v>0</v>
      </c>
    </row>
  </sheetData>
  <mergeCells count="5">
    <mergeCell ref="X2:X3"/>
    <mergeCell ref="Y2:Y3"/>
    <mergeCell ref="A90:B90"/>
    <mergeCell ref="A89:B89"/>
    <mergeCell ref="A88:B88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7030A0"/>
  </sheetPr>
  <dimension ref="A2:Y40"/>
  <sheetViews>
    <sheetView zoomScale="61" zoomScaleNormal="100" workbookViewId="0">
      <pane xSplit="1" ySplit="3" topLeftCell="D4" activePane="bottomRight" state="frozen"/>
      <selection pane="topRight" activeCell="B1" sqref="B1"/>
      <selection pane="bottomLeft" activeCell="A3" sqref="A3"/>
      <selection pane="bottomRight" activeCell="D28" sqref="D28"/>
    </sheetView>
  </sheetViews>
  <sheetFormatPr defaultColWidth="8.88671875" defaultRowHeight="10.8" x14ac:dyDescent="0.15"/>
  <cols>
    <col min="1" max="1" width="24.77734375" style="3" customWidth="1"/>
    <col min="2" max="2" width="11.33203125" style="3" bestFit="1" customWidth="1"/>
    <col min="3" max="3" width="1" style="3" customWidth="1"/>
    <col min="4" max="4" width="11.44140625" style="3" bestFit="1" customWidth="1"/>
    <col min="5" max="17" width="11.44140625" style="3" customWidth="1"/>
    <col min="18" max="20" width="11.44140625" style="3" bestFit="1" customWidth="1"/>
    <col min="21" max="25" width="10.6640625" style="3" customWidth="1"/>
    <col min="26" max="16384" width="8.88671875" style="3"/>
  </cols>
  <sheetData>
    <row r="2" spans="1:25" ht="21.6" thickBot="1" x14ac:dyDescent="0.3">
      <c r="A2" s="2" t="s">
        <v>0</v>
      </c>
      <c r="B2" s="11" t="s">
        <v>158</v>
      </c>
      <c r="C2" s="11"/>
      <c r="D2" s="12" t="str">
        <f>按分率!B3</f>
        <v>小樽市</v>
      </c>
      <c r="E2" s="12" t="str">
        <f>按分率!C3</f>
        <v>俱知安町</v>
      </c>
      <c r="F2" s="12" t="str">
        <f>按分率!D3</f>
        <v>島牧村</v>
      </c>
      <c r="G2" s="12" t="str">
        <f>按分率!E3</f>
        <v>共和町</v>
      </c>
      <c r="H2" s="12" t="str">
        <f>按分率!F3</f>
        <v>寿都町</v>
      </c>
      <c r="I2" s="12" t="str">
        <f>按分率!G3</f>
        <v>岩内町</v>
      </c>
      <c r="J2" s="12" t="str">
        <f>按分率!H3</f>
        <v>黒松内町</v>
      </c>
      <c r="K2" s="12" t="str">
        <f>按分率!I3</f>
        <v>泊村</v>
      </c>
      <c r="L2" s="12" t="str">
        <f>按分率!J3</f>
        <v>蘭越町</v>
      </c>
      <c r="M2" s="12" t="str">
        <f>按分率!K3</f>
        <v>神恵内村</v>
      </c>
      <c r="N2" s="12" t="str">
        <f>按分率!L3</f>
        <v>ニセコ町</v>
      </c>
      <c r="O2" s="12" t="str">
        <f>按分率!M3</f>
        <v>積丹町</v>
      </c>
      <c r="P2" s="12" t="str">
        <f>按分率!N3</f>
        <v>真狩村</v>
      </c>
      <c r="Q2" s="12" t="str">
        <f>按分率!O3</f>
        <v>古平町</v>
      </c>
      <c r="R2" s="12" t="str">
        <f>按分率!P3</f>
        <v>留寿都村</v>
      </c>
      <c r="S2" s="12" t="str">
        <f>按分率!Q3</f>
        <v>余市町</v>
      </c>
      <c r="T2" s="12" t="str">
        <f>按分率!R3</f>
        <v>喜茂別町</v>
      </c>
      <c r="U2" s="12" t="str">
        <f>按分率!S3</f>
        <v>仁木町</v>
      </c>
      <c r="V2" s="12" t="str">
        <f>按分率!T3</f>
        <v>京極町</v>
      </c>
      <c r="W2" s="12" t="str">
        <f>按分率!U3</f>
        <v>赤井川村</v>
      </c>
      <c r="X2" s="37" t="str">
        <f>'貸借対照表（BS）'!X2</f>
        <v>検算</v>
      </c>
      <c r="Y2" s="37" t="s">
        <v>162</v>
      </c>
    </row>
    <row r="3" spans="1:25" ht="12.6" thickBot="1" x14ac:dyDescent="0.2">
      <c r="B3" s="4" t="s">
        <v>1</v>
      </c>
      <c r="C3" s="31"/>
      <c r="D3" s="13">
        <f>'貸借対照表（BS）'!D3</f>
        <v>0.17023000685657297</v>
      </c>
      <c r="E3" s="13">
        <f>'貸借対照表（BS）'!E3</f>
        <v>9.8173658293336657E-2</v>
      </c>
      <c r="F3" s="13">
        <f>'貸借対照表（BS）'!F3</f>
        <v>2.7176961914853831E-2</v>
      </c>
      <c r="G3" s="13">
        <f>'貸借対照表（BS）'!G3</f>
        <v>5.2047622015832448E-2</v>
      </c>
      <c r="H3" s="13">
        <f>'貸借対照表（BS）'!H3</f>
        <v>3.4033534875023377E-2</v>
      </c>
      <c r="I3" s="13">
        <f>'貸借対照表（BS）'!I3</f>
        <v>6.4389453344137634E-2</v>
      </c>
      <c r="J3" s="13">
        <f>'貸借対照表（BS）'!J3</f>
        <v>3.8957800910054227E-2</v>
      </c>
      <c r="K3" s="13">
        <f>'貸借対照表（BS）'!K3</f>
        <v>4.0952440316649005E-2</v>
      </c>
      <c r="L3" s="13">
        <f>'貸借対照表（BS）'!L3</f>
        <v>4.9554322757588982E-2</v>
      </c>
      <c r="M3" s="13">
        <f>'貸借対照表（BS）'!M3</f>
        <v>2.0819048806332979E-2</v>
      </c>
      <c r="N3" s="13">
        <f>'貸借対照表（BS）'!N3</f>
        <v>4.8868665461572022E-2</v>
      </c>
      <c r="O3" s="13">
        <f>'貸借対照表（BS）'!O3</f>
        <v>3.0480583432026431E-2</v>
      </c>
      <c r="P3" s="13">
        <f>'貸借対照表（BS）'!P3</f>
        <v>2.9794926136009474E-2</v>
      </c>
      <c r="Q3" s="13">
        <f>'貸借対照表（BS）'!Q3</f>
        <v>3.3036215171725988E-2</v>
      </c>
      <c r="R3" s="13">
        <f>'貸借対照表（BS）'!R3</f>
        <v>3.0729913357850774E-2</v>
      </c>
      <c r="S3" s="13">
        <f>'貸借対照表（BS）'!S3</f>
        <v>8.7514803964345828E-2</v>
      </c>
      <c r="T3" s="13">
        <f>'貸借対照表（BS）'!T3</f>
        <v>3.0605248394938604E-2</v>
      </c>
      <c r="U3" s="13">
        <f>'貸借対照表（BS）'!U3</f>
        <v>3.9269463317334663E-2</v>
      </c>
      <c r="V3" s="13">
        <f>'貸借対照表（BS）'!V3</f>
        <v>4.512871657420682E-2</v>
      </c>
      <c r="W3" s="13">
        <f>'貸借対照表（BS）'!W3</f>
        <v>2.8236614099607305E-2</v>
      </c>
      <c r="X3" s="37"/>
      <c r="Y3" s="37"/>
    </row>
    <row r="4" spans="1:25" ht="13.2" x14ac:dyDescent="0.15">
      <c r="A4" s="5" t="s">
        <v>127</v>
      </c>
      <c r="B4" s="23">
        <v>16126642</v>
      </c>
      <c r="C4" s="32"/>
      <c r="D4" s="18">
        <f>D5+D20</f>
        <v>2745282</v>
      </c>
      <c r="E4" s="18">
        <f t="shared" ref="E4:W4" si="0">E5+E20</f>
        <v>1583210</v>
      </c>
      <c r="F4" s="18">
        <f t="shared" si="0"/>
        <v>438271</v>
      </c>
      <c r="G4" s="18">
        <f t="shared" si="0"/>
        <v>839351</v>
      </c>
      <c r="H4" s="18">
        <f t="shared" si="0"/>
        <v>548844</v>
      </c>
      <c r="I4" s="18">
        <f t="shared" si="0"/>
        <v>1038384</v>
      </c>
      <c r="J4" s="18">
        <f t="shared" si="0"/>
        <v>628256</v>
      </c>
      <c r="K4" s="18">
        <f t="shared" si="0"/>
        <v>660423</v>
      </c>
      <c r="L4" s="18">
        <f t="shared" si="0"/>
        <v>799143</v>
      </c>
      <c r="M4" s="18">
        <f t="shared" si="0"/>
        <v>335738</v>
      </c>
      <c r="N4" s="18">
        <f t="shared" si="0"/>
        <v>788084</v>
      </c>
      <c r="O4" s="18">
        <f t="shared" si="0"/>
        <v>491547</v>
      </c>
      <c r="P4" s="18">
        <f t="shared" si="0"/>
        <v>480489</v>
      </c>
      <c r="Q4" s="18">
        <f t="shared" si="0"/>
        <v>532762</v>
      </c>
      <c r="R4" s="18">
        <f t="shared" si="0"/>
        <v>495568</v>
      </c>
      <c r="S4" s="18">
        <f t="shared" si="0"/>
        <v>1411318</v>
      </c>
      <c r="T4" s="18">
        <f t="shared" si="0"/>
        <v>493558</v>
      </c>
      <c r="U4" s="18">
        <f t="shared" si="0"/>
        <v>633282</v>
      </c>
      <c r="V4" s="18">
        <f t="shared" si="0"/>
        <v>727772</v>
      </c>
      <c r="W4" s="18">
        <f t="shared" si="0"/>
        <v>455360</v>
      </c>
      <c r="X4" s="10">
        <f t="shared" ref="X4:X38" si="1">SUM(D4:W4)</f>
        <v>16126642</v>
      </c>
      <c r="Y4" s="10">
        <f>X4-B4</f>
        <v>0</v>
      </c>
    </row>
    <row r="5" spans="1:25" ht="13.2" x14ac:dyDescent="0.15">
      <c r="A5" s="7" t="s">
        <v>128</v>
      </c>
      <c r="B5" s="21">
        <v>16057142</v>
      </c>
      <c r="C5" s="21"/>
      <c r="D5" s="18">
        <f>D6+D11+D16</f>
        <v>2733444</v>
      </c>
      <c r="E5" s="18">
        <f t="shared" ref="E5:W5" si="2">E6+E11+E16</f>
        <v>1576387</v>
      </c>
      <c r="F5" s="18">
        <f t="shared" si="2"/>
        <v>436383</v>
      </c>
      <c r="G5" s="18">
        <f t="shared" si="2"/>
        <v>835734</v>
      </c>
      <c r="H5" s="18">
        <f t="shared" si="2"/>
        <v>546479</v>
      </c>
      <c r="I5" s="18">
        <f t="shared" si="2"/>
        <v>1033909</v>
      </c>
      <c r="J5" s="18">
        <f t="shared" si="2"/>
        <v>625549</v>
      </c>
      <c r="K5" s="18">
        <f t="shared" si="2"/>
        <v>657577</v>
      </c>
      <c r="L5" s="18">
        <f t="shared" si="2"/>
        <v>795699</v>
      </c>
      <c r="M5" s="18">
        <f t="shared" si="2"/>
        <v>334292</v>
      </c>
      <c r="N5" s="18">
        <f t="shared" si="2"/>
        <v>784688</v>
      </c>
      <c r="O5" s="18">
        <f t="shared" si="2"/>
        <v>489429</v>
      </c>
      <c r="P5" s="18">
        <f t="shared" si="2"/>
        <v>478419</v>
      </c>
      <c r="Q5" s="18">
        <f t="shared" si="2"/>
        <v>530466</v>
      </c>
      <c r="R5" s="18">
        <f t="shared" si="2"/>
        <v>493433</v>
      </c>
      <c r="S5" s="18">
        <f t="shared" si="2"/>
        <v>1405236</v>
      </c>
      <c r="T5" s="18">
        <f t="shared" si="2"/>
        <v>491431</v>
      </c>
      <c r="U5" s="18">
        <f t="shared" si="2"/>
        <v>630553</v>
      </c>
      <c r="V5" s="18">
        <f t="shared" si="2"/>
        <v>724636</v>
      </c>
      <c r="W5" s="18">
        <f t="shared" si="2"/>
        <v>453398</v>
      </c>
      <c r="X5" s="10">
        <f t="shared" si="1"/>
        <v>16057142</v>
      </c>
      <c r="Y5" s="10">
        <f t="shared" ref="Y5:Y38" si="3">X5-B5</f>
        <v>0</v>
      </c>
    </row>
    <row r="6" spans="1:25" ht="13.2" x14ac:dyDescent="0.15">
      <c r="A6" s="7" t="s">
        <v>129</v>
      </c>
      <c r="B6" s="21">
        <v>10058804</v>
      </c>
      <c r="C6" s="21"/>
      <c r="D6" s="18">
        <f>SUM(D7:D10)</f>
        <v>1712330</v>
      </c>
      <c r="E6" s="18">
        <f t="shared" ref="E6:W6" si="4">SUM(E7:E10)</f>
        <v>987509</v>
      </c>
      <c r="F6" s="18">
        <f t="shared" si="4"/>
        <v>273367</v>
      </c>
      <c r="G6" s="18">
        <f t="shared" si="4"/>
        <v>523536</v>
      </c>
      <c r="H6" s="18">
        <f t="shared" si="4"/>
        <v>342335</v>
      </c>
      <c r="I6" s="18">
        <f t="shared" si="4"/>
        <v>647680</v>
      </c>
      <c r="J6" s="18">
        <f t="shared" si="4"/>
        <v>391868</v>
      </c>
      <c r="K6" s="18">
        <f t="shared" si="4"/>
        <v>411931</v>
      </c>
      <c r="L6" s="18">
        <f t="shared" si="4"/>
        <v>498456</v>
      </c>
      <c r="M6" s="18">
        <f t="shared" si="4"/>
        <v>209414</v>
      </c>
      <c r="N6" s="18">
        <f t="shared" si="4"/>
        <v>491559</v>
      </c>
      <c r="O6" s="18">
        <f t="shared" si="4"/>
        <v>306597</v>
      </c>
      <c r="P6" s="18">
        <f t="shared" si="4"/>
        <v>299700</v>
      </c>
      <c r="Q6" s="18">
        <f t="shared" si="4"/>
        <v>332304</v>
      </c>
      <c r="R6" s="18">
        <f t="shared" si="4"/>
        <v>309105</v>
      </c>
      <c r="S6" s="18">
        <f t="shared" si="4"/>
        <v>880293</v>
      </c>
      <c r="T6" s="18">
        <f t="shared" si="4"/>
        <v>307851</v>
      </c>
      <c r="U6" s="18">
        <f t="shared" si="4"/>
        <v>395003</v>
      </c>
      <c r="V6" s="18">
        <f t="shared" si="4"/>
        <v>453940</v>
      </c>
      <c r="W6" s="18">
        <f t="shared" si="4"/>
        <v>284026</v>
      </c>
      <c r="X6" s="10">
        <f t="shared" si="1"/>
        <v>10058804</v>
      </c>
      <c r="Y6" s="10">
        <f t="shared" si="3"/>
        <v>0</v>
      </c>
    </row>
    <row r="7" spans="1:25" ht="13.2" x14ac:dyDescent="0.15">
      <c r="A7" s="7" t="s">
        <v>130</v>
      </c>
      <c r="B7" s="21">
        <v>3895592</v>
      </c>
      <c r="C7" s="21"/>
      <c r="D7" s="18">
        <f>ROUNDDOWN($B7*D$3,0)+11</f>
        <v>663157</v>
      </c>
      <c r="E7" s="18">
        <f t="shared" ref="D7:W14" si="5">ROUNDDOWN($B7*E$3,0)</f>
        <v>382444</v>
      </c>
      <c r="F7" s="18">
        <f t="shared" si="5"/>
        <v>105870</v>
      </c>
      <c r="G7" s="18">
        <f t="shared" si="5"/>
        <v>202756</v>
      </c>
      <c r="H7" s="18">
        <f t="shared" si="5"/>
        <v>132580</v>
      </c>
      <c r="I7" s="18">
        <f t="shared" si="5"/>
        <v>250835</v>
      </c>
      <c r="J7" s="18">
        <f t="shared" si="5"/>
        <v>151763</v>
      </c>
      <c r="K7" s="18">
        <f t="shared" si="5"/>
        <v>159533</v>
      </c>
      <c r="L7" s="18">
        <f t="shared" si="5"/>
        <v>193043</v>
      </c>
      <c r="M7" s="18">
        <f t="shared" si="5"/>
        <v>81102</v>
      </c>
      <c r="N7" s="18">
        <f t="shared" si="5"/>
        <v>190372</v>
      </c>
      <c r="O7" s="18">
        <f t="shared" si="5"/>
        <v>118739</v>
      </c>
      <c r="P7" s="18">
        <f t="shared" si="5"/>
        <v>116068</v>
      </c>
      <c r="Q7" s="18">
        <f t="shared" si="5"/>
        <v>128695</v>
      </c>
      <c r="R7" s="18">
        <f t="shared" si="5"/>
        <v>119711</v>
      </c>
      <c r="S7" s="18">
        <f t="shared" si="5"/>
        <v>340921</v>
      </c>
      <c r="T7" s="18">
        <f t="shared" si="5"/>
        <v>119225</v>
      </c>
      <c r="U7" s="18">
        <f t="shared" si="5"/>
        <v>152977</v>
      </c>
      <c r="V7" s="18">
        <f t="shared" si="5"/>
        <v>175803</v>
      </c>
      <c r="W7" s="18">
        <f t="shared" si="5"/>
        <v>109998</v>
      </c>
      <c r="X7" s="10">
        <f t="shared" si="1"/>
        <v>3895592</v>
      </c>
      <c r="Y7" s="10">
        <f t="shared" si="3"/>
        <v>0</v>
      </c>
    </row>
    <row r="8" spans="1:25" ht="13.2" x14ac:dyDescent="0.15">
      <c r="A8" s="7" t="s">
        <v>131</v>
      </c>
      <c r="B8" s="21">
        <v>0</v>
      </c>
      <c r="C8" s="21"/>
      <c r="D8" s="18">
        <f t="shared" si="5"/>
        <v>0</v>
      </c>
      <c r="E8" s="18">
        <f t="shared" si="5"/>
        <v>0</v>
      </c>
      <c r="F8" s="18">
        <f t="shared" si="5"/>
        <v>0</v>
      </c>
      <c r="G8" s="18">
        <f t="shared" si="5"/>
        <v>0</v>
      </c>
      <c r="H8" s="18">
        <f t="shared" si="5"/>
        <v>0</v>
      </c>
      <c r="I8" s="18">
        <f t="shared" si="5"/>
        <v>0</v>
      </c>
      <c r="J8" s="18">
        <f t="shared" si="5"/>
        <v>0</v>
      </c>
      <c r="K8" s="18">
        <f t="shared" si="5"/>
        <v>0</v>
      </c>
      <c r="L8" s="18">
        <f t="shared" si="5"/>
        <v>0</v>
      </c>
      <c r="M8" s="18">
        <f t="shared" si="5"/>
        <v>0</v>
      </c>
      <c r="N8" s="18">
        <f t="shared" si="5"/>
        <v>0</v>
      </c>
      <c r="O8" s="18">
        <f t="shared" si="5"/>
        <v>0</v>
      </c>
      <c r="P8" s="18">
        <f t="shared" si="5"/>
        <v>0</v>
      </c>
      <c r="Q8" s="18">
        <f t="shared" si="5"/>
        <v>0</v>
      </c>
      <c r="R8" s="18">
        <f t="shared" si="5"/>
        <v>0</v>
      </c>
      <c r="S8" s="18">
        <f t="shared" si="5"/>
        <v>0</v>
      </c>
      <c r="T8" s="18">
        <f t="shared" si="5"/>
        <v>0</v>
      </c>
      <c r="U8" s="18">
        <f t="shared" si="5"/>
        <v>0</v>
      </c>
      <c r="V8" s="18">
        <f t="shared" si="5"/>
        <v>0</v>
      </c>
      <c r="W8" s="18">
        <f t="shared" si="5"/>
        <v>0</v>
      </c>
      <c r="X8" s="10">
        <f t="shared" si="1"/>
        <v>0</v>
      </c>
      <c r="Y8" s="10">
        <f t="shared" si="3"/>
        <v>0</v>
      </c>
    </row>
    <row r="9" spans="1:25" ht="13.2" x14ac:dyDescent="0.15">
      <c r="A9" s="7" t="s">
        <v>132</v>
      </c>
      <c r="B9" s="21">
        <v>0</v>
      </c>
      <c r="C9" s="21"/>
      <c r="D9" s="18">
        <f t="shared" si="5"/>
        <v>0</v>
      </c>
      <c r="E9" s="18">
        <f t="shared" si="5"/>
        <v>0</v>
      </c>
      <c r="F9" s="18">
        <f t="shared" si="5"/>
        <v>0</v>
      </c>
      <c r="G9" s="18">
        <f t="shared" si="5"/>
        <v>0</v>
      </c>
      <c r="H9" s="18">
        <f t="shared" si="5"/>
        <v>0</v>
      </c>
      <c r="I9" s="18">
        <f t="shared" si="5"/>
        <v>0</v>
      </c>
      <c r="J9" s="18">
        <f t="shared" si="5"/>
        <v>0</v>
      </c>
      <c r="K9" s="18">
        <f t="shared" si="5"/>
        <v>0</v>
      </c>
      <c r="L9" s="18">
        <f t="shared" si="5"/>
        <v>0</v>
      </c>
      <c r="M9" s="18">
        <f t="shared" si="5"/>
        <v>0</v>
      </c>
      <c r="N9" s="18">
        <f t="shared" si="5"/>
        <v>0</v>
      </c>
      <c r="O9" s="18">
        <f t="shared" si="5"/>
        <v>0</v>
      </c>
      <c r="P9" s="18">
        <f t="shared" si="5"/>
        <v>0</v>
      </c>
      <c r="Q9" s="18">
        <f t="shared" si="5"/>
        <v>0</v>
      </c>
      <c r="R9" s="18">
        <f t="shared" si="5"/>
        <v>0</v>
      </c>
      <c r="S9" s="18">
        <f t="shared" si="5"/>
        <v>0</v>
      </c>
      <c r="T9" s="18">
        <f t="shared" si="5"/>
        <v>0</v>
      </c>
      <c r="U9" s="18">
        <f t="shared" si="5"/>
        <v>0</v>
      </c>
      <c r="V9" s="18">
        <f t="shared" si="5"/>
        <v>0</v>
      </c>
      <c r="W9" s="18">
        <f t="shared" si="5"/>
        <v>0</v>
      </c>
      <c r="X9" s="10">
        <f t="shared" si="1"/>
        <v>0</v>
      </c>
      <c r="Y9" s="10">
        <f t="shared" si="3"/>
        <v>0</v>
      </c>
    </row>
    <row r="10" spans="1:25" ht="13.2" x14ac:dyDescent="0.15">
      <c r="A10" s="7" t="s">
        <v>76</v>
      </c>
      <c r="B10" s="21">
        <v>6163212</v>
      </c>
      <c r="C10" s="21"/>
      <c r="D10" s="18">
        <f>ROUNDDOWN($B10*D$3,0)+10</f>
        <v>1049173</v>
      </c>
      <c r="E10" s="18">
        <f t="shared" si="5"/>
        <v>605065</v>
      </c>
      <c r="F10" s="18">
        <f t="shared" si="5"/>
        <v>167497</v>
      </c>
      <c r="G10" s="18">
        <f t="shared" si="5"/>
        <v>320780</v>
      </c>
      <c r="H10" s="18">
        <f t="shared" si="5"/>
        <v>209755</v>
      </c>
      <c r="I10" s="18">
        <f t="shared" si="5"/>
        <v>396845</v>
      </c>
      <c r="J10" s="18">
        <f t="shared" si="5"/>
        <v>240105</v>
      </c>
      <c r="K10" s="18">
        <f t="shared" si="5"/>
        <v>252398</v>
      </c>
      <c r="L10" s="18">
        <f t="shared" si="5"/>
        <v>305413</v>
      </c>
      <c r="M10" s="18">
        <f t="shared" si="5"/>
        <v>128312</v>
      </c>
      <c r="N10" s="18">
        <f t="shared" si="5"/>
        <v>301187</v>
      </c>
      <c r="O10" s="18">
        <f t="shared" si="5"/>
        <v>187858</v>
      </c>
      <c r="P10" s="18">
        <f t="shared" si="5"/>
        <v>183632</v>
      </c>
      <c r="Q10" s="18">
        <f t="shared" si="5"/>
        <v>203609</v>
      </c>
      <c r="R10" s="18">
        <f t="shared" si="5"/>
        <v>189394</v>
      </c>
      <c r="S10" s="18">
        <f t="shared" si="5"/>
        <v>539372</v>
      </c>
      <c r="T10" s="18">
        <f t="shared" si="5"/>
        <v>188626</v>
      </c>
      <c r="U10" s="18">
        <f t="shared" si="5"/>
        <v>242026</v>
      </c>
      <c r="V10" s="18">
        <f t="shared" si="5"/>
        <v>278137</v>
      </c>
      <c r="W10" s="18">
        <f t="shared" si="5"/>
        <v>174028</v>
      </c>
      <c r="X10" s="10">
        <f t="shared" si="1"/>
        <v>6163212</v>
      </c>
      <c r="Y10" s="10">
        <f t="shared" si="3"/>
        <v>0</v>
      </c>
    </row>
    <row r="11" spans="1:25" ht="13.2" x14ac:dyDescent="0.15">
      <c r="A11" s="7" t="s">
        <v>133</v>
      </c>
      <c r="B11" s="21">
        <v>5776338</v>
      </c>
      <c r="C11" s="21"/>
      <c r="D11" s="18">
        <f>SUM(D12:D15)</f>
        <v>983314</v>
      </c>
      <c r="E11" s="18">
        <f t="shared" ref="E11:W11" si="6">SUM(E12:E15)</f>
        <v>567084</v>
      </c>
      <c r="F11" s="18">
        <f t="shared" si="6"/>
        <v>156983</v>
      </c>
      <c r="G11" s="18">
        <f t="shared" si="6"/>
        <v>300644</v>
      </c>
      <c r="H11" s="18">
        <f t="shared" si="6"/>
        <v>196589</v>
      </c>
      <c r="I11" s="18">
        <f t="shared" si="6"/>
        <v>371935</v>
      </c>
      <c r="J11" s="18">
        <f t="shared" si="6"/>
        <v>225033</v>
      </c>
      <c r="K11" s="18">
        <f t="shared" si="6"/>
        <v>236555</v>
      </c>
      <c r="L11" s="18">
        <f t="shared" si="6"/>
        <v>286242</v>
      </c>
      <c r="M11" s="18">
        <f t="shared" si="6"/>
        <v>120257</v>
      </c>
      <c r="N11" s="18">
        <f t="shared" si="6"/>
        <v>282281</v>
      </c>
      <c r="O11" s="18">
        <f t="shared" si="6"/>
        <v>176066</v>
      </c>
      <c r="P11" s="18">
        <f t="shared" si="6"/>
        <v>172105</v>
      </c>
      <c r="Q11" s="18">
        <f t="shared" si="6"/>
        <v>190828</v>
      </c>
      <c r="R11" s="18">
        <f t="shared" si="6"/>
        <v>177506</v>
      </c>
      <c r="S11" s="18">
        <f t="shared" si="6"/>
        <v>505515</v>
      </c>
      <c r="T11" s="18">
        <f t="shared" si="6"/>
        <v>176786</v>
      </c>
      <c r="U11" s="18">
        <f t="shared" si="6"/>
        <v>226833</v>
      </c>
      <c r="V11" s="18">
        <f t="shared" si="6"/>
        <v>260678</v>
      </c>
      <c r="W11" s="18">
        <f t="shared" si="6"/>
        <v>163104</v>
      </c>
      <c r="X11" s="10">
        <f t="shared" si="1"/>
        <v>5776338</v>
      </c>
      <c r="Y11" s="10">
        <f t="shared" si="3"/>
        <v>0</v>
      </c>
    </row>
    <row r="12" spans="1:25" ht="13.2" x14ac:dyDescent="0.15">
      <c r="A12" s="7" t="s">
        <v>134</v>
      </c>
      <c r="B12" s="21">
        <v>5776338</v>
      </c>
      <c r="C12" s="21"/>
      <c r="D12" s="18">
        <f>ROUNDDOWN($B12*D$3,0)+8</f>
        <v>983314</v>
      </c>
      <c r="E12" s="18">
        <f t="shared" si="5"/>
        <v>567084</v>
      </c>
      <c r="F12" s="18">
        <f t="shared" si="5"/>
        <v>156983</v>
      </c>
      <c r="G12" s="18">
        <f t="shared" si="5"/>
        <v>300644</v>
      </c>
      <c r="H12" s="18">
        <f t="shared" si="5"/>
        <v>196589</v>
      </c>
      <c r="I12" s="18">
        <f t="shared" si="5"/>
        <v>371935</v>
      </c>
      <c r="J12" s="18">
        <f t="shared" si="5"/>
        <v>225033</v>
      </c>
      <c r="K12" s="18">
        <f t="shared" si="5"/>
        <v>236555</v>
      </c>
      <c r="L12" s="18">
        <f t="shared" si="5"/>
        <v>286242</v>
      </c>
      <c r="M12" s="18">
        <f t="shared" si="5"/>
        <v>120257</v>
      </c>
      <c r="N12" s="18">
        <f t="shared" si="5"/>
        <v>282281</v>
      </c>
      <c r="O12" s="18">
        <f t="shared" si="5"/>
        <v>176066</v>
      </c>
      <c r="P12" s="18">
        <f t="shared" si="5"/>
        <v>172105</v>
      </c>
      <c r="Q12" s="18">
        <f t="shared" si="5"/>
        <v>190828</v>
      </c>
      <c r="R12" s="18">
        <f t="shared" si="5"/>
        <v>177506</v>
      </c>
      <c r="S12" s="18">
        <f t="shared" si="5"/>
        <v>505515</v>
      </c>
      <c r="T12" s="18">
        <f t="shared" si="5"/>
        <v>176786</v>
      </c>
      <c r="U12" s="18">
        <f t="shared" si="5"/>
        <v>226833</v>
      </c>
      <c r="V12" s="18">
        <f t="shared" si="5"/>
        <v>260678</v>
      </c>
      <c r="W12" s="18">
        <f t="shared" si="5"/>
        <v>163104</v>
      </c>
      <c r="X12" s="10">
        <f t="shared" si="1"/>
        <v>5776338</v>
      </c>
      <c r="Y12" s="10">
        <f t="shared" si="3"/>
        <v>0</v>
      </c>
    </row>
    <row r="13" spans="1:25" ht="13.2" x14ac:dyDescent="0.15">
      <c r="A13" s="7" t="s">
        <v>135</v>
      </c>
      <c r="B13" s="21">
        <v>0</v>
      </c>
      <c r="C13" s="21"/>
      <c r="D13" s="18">
        <f t="shared" si="5"/>
        <v>0</v>
      </c>
      <c r="E13" s="18">
        <f t="shared" si="5"/>
        <v>0</v>
      </c>
      <c r="F13" s="18">
        <f t="shared" si="5"/>
        <v>0</v>
      </c>
      <c r="G13" s="18">
        <f t="shared" si="5"/>
        <v>0</v>
      </c>
      <c r="H13" s="18">
        <f t="shared" si="5"/>
        <v>0</v>
      </c>
      <c r="I13" s="18">
        <f t="shared" si="5"/>
        <v>0</v>
      </c>
      <c r="J13" s="18">
        <f t="shared" si="5"/>
        <v>0</v>
      </c>
      <c r="K13" s="18">
        <f t="shared" si="5"/>
        <v>0</v>
      </c>
      <c r="L13" s="18">
        <f t="shared" si="5"/>
        <v>0</v>
      </c>
      <c r="M13" s="18">
        <f t="shared" si="5"/>
        <v>0</v>
      </c>
      <c r="N13" s="18">
        <f t="shared" si="5"/>
        <v>0</v>
      </c>
      <c r="O13" s="18">
        <f t="shared" si="5"/>
        <v>0</v>
      </c>
      <c r="P13" s="18">
        <f t="shared" si="5"/>
        <v>0</v>
      </c>
      <c r="Q13" s="18">
        <f t="shared" si="5"/>
        <v>0</v>
      </c>
      <c r="R13" s="18">
        <f t="shared" si="5"/>
        <v>0</v>
      </c>
      <c r="S13" s="18">
        <f t="shared" si="5"/>
        <v>0</v>
      </c>
      <c r="T13" s="18">
        <f t="shared" si="5"/>
        <v>0</v>
      </c>
      <c r="U13" s="18">
        <f t="shared" si="5"/>
        <v>0</v>
      </c>
      <c r="V13" s="18">
        <f t="shared" si="5"/>
        <v>0</v>
      </c>
      <c r="W13" s="18">
        <f t="shared" si="5"/>
        <v>0</v>
      </c>
      <c r="X13" s="10">
        <f t="shared" si="1"/>
        <v>0</v>
      </c>
      <c r="Y13" s="10">
        <f t="shared" si="3"/>
        <v>0</v>
      </c>
    </row>
    <row r="14" spans="1:25" ht="13.2" x14ac:dyDescent="0.15">
      <c r="A14" s="7" t="s">
        <v>136</v>
      </c>
      <c r="B14" s="21">
        <v>0</v>
      </c>
      <c r="C14" s="21"/>
      <c r="D14" s="18">
        <f t="shared" si="5"/>
        <v>0</v>
      </c>
      <c r="E14" s="18">
        <f t="shared" si="5"/>
        <v>0</v>
      </c>
      <c r="F14" s="18">
        <f t="shared" si="5"/>
        <v>0</v>
      </c>
      <c r="G14" s="18">
        <f t="shared" si="5"/>
        <v>0</v>
      </c>
      <c r="H14" s="18">
        <f t="shared" si="5"/>
        <v>0</v>
      </c>
      <c r="I14" s="18">
        <f t="shared" si="5"/>
        <v>0</v>
      </c>
      <c r="J14" s="18">
        <f t="shared" si="5"/>
        <v>0</v>
      </c>
      <c r="K14" s="18">
        <f t="shared" si="5"/>
        <v>0</v>
      </c>
      <c r="L14" s="18">
        <f t="shared" si="5"/>
        <v>0</v>
      </c>
      <c r="M14" s="18">
        <f t="shared" si="5"/>
        <v>0</v>
      </c>
      <c r="N14" s="18">
        <f t="shared" si="5"/>
        <v>0</v>
      </c>
      <c r="O14" s="18">
        <f t="shared" si="5"/>
        <v>0</v>
      </c>
      <c r="P14" s="18">
        <f t="shared" si="5"/>
        <v>0</v>
      </c>
      <c r="Q14" s="18">
        <f t="shared" si="5"/>
        <v>0</v>
      </c>
      <c r="R14" s="18">
        <f t="shared" si="5"/>
        <v>0</v>
      </c>
      <c r="S14" s="18">
        <f t="shared" si="5"/>
        <v>0</v>
      </c>
      <c r="T14" s="18">
        <f t="shared" si="5"/>
        <v>0</v>
      </c>
      <c r="U14" s="18">
        <f t="shared" si="5"/>
        <v>0</v>
      </c>
      <c r="V14" s="18">
        <f t="shared" si="5"/>
        <v>0</v>
      </c>
      <c r="W14" s="18">
        <f t="shared" si="5"/>
        <v>0</v>
      </c>
      <c r="X14" s="10">
        <f t="shared" si="1"/>
        <v>0</v>
      </c>
      <c r="Y14" s="10">
        <f t="shared" si="3"/>
        <v>0</v>
      </c>
    </row>
    <row r="15" spans="1:25" ht="13.2" x14ac:dyDescent="0.15">
      <c r="A15" s="7" t="s">
        <v>76</v>
      </c>
      <c r="B15" s="21">
        <v>0</v>
      </c>
      <c r="C15" s="21"/>
      <c r="D15" s="18">
        <f t="shared" ref="D15:W37" si="7">ROUNDDOWN($B15*D$3,0)</f>
        <v>0</v>
      </c>
      <c r="E15" s="18">
        <f t="shared" si="7"/>
        <v>0</v>
      </c>
      <c r="F15" s="18">
        <f t="shared" si="7"/>
        <v>0</v>
      </c>
      <c r="G15" s="18">
        <f t="shared" si="7"/>
        <v>0</v>
      </c>
      <c r="H15" s="18">
        <f t="shared" si="7"/>
        <v>0</v>
      </c>
      <c r="I15" s="18">
        <f t="shared" si="7"/>
        <v>0</v>
      </c>
      <c r="J15" s="18">
        <f t="shared" si="7"/>
        <v>0</v>
      </c>
      <c r="K15" s="18">
        <f t="shared" si="7"/>
        <v>0</v>
      </c>
      <c r="L15" s="18">
        <f t="shared" si="7"/>
        <v>0</v>
      </c>
      <c r="M15" s="18">
        <f t="shared" si="7"/>
        <v>0</v>
      </c>
      <c r="N15" s="18">
        <f t="shared" si="7"/>
        <v>0</v>
      </c>
      <c r="O15" s="18">
        <f t="shared" si="7"/>
        <v>0</v>
      </c>
      <c r="P15" s="18">
        <f t="shared" si="7"/>
        <v>0</v>
      </c>
      <c r="Q15" s="18">
        <f t="shared" si="7"/>
        <v>0</v>
      </c>
      <c r="R15" s="18">
        <f t="shared" si="7"/>
        <v>0</v>
      </c>
      <c r="S15" s="18">
        <f t="shared" si="7"/>
        <v>0</v>
      </c>
      <c r="T15" s="18">
        <f t="shared" si="7"/>
        <v>0</v>
      </c>
      <c r="U15" s="18">
        <f t="shared" si="7"/>
        <v>0</v>
      </c>
      <c r="V15" s="18">
        <f t="shared" si="7"/>
        <v>0</v>
      </c>
      <c r="W15" s="18">
        <f t="shared" si="7"/>
        <v>0</v>
      </c>
      <c r="X15" s="10">
        <f t="shared" si="1"/>
        <v>0</v>
      </c>
      <c r="Y15" s="10">
        <f t="shared" si="3"/>
        <v>0</v>
      </c>
    </row>
    <row r="16" spans="1:25" ht="13.2" x14ac:dyDescent="0.15">
      <c r="A16" s="7" t="s">
        <v>137</v>
      </c>
      <c r="B16" s="21">
        <v>222000</v>
      </c>
      <c r="C16" s="21"/>
      <c r="D16" s="18">
        <f>SUM(D17:D19)</f>
        <v>37800</v>
      </c>
      <c r="E16" s="18">
        <f t="shared" ref="E16:W16" si="8">SUM(E17:E19)</f>
        <v>21794</v>
      </c>
      <c r="F16" s="18">
        <f t="shared" si="8"/>
        <v>6033</v>
      </c>
      <c r="G16" s="18">
        <f t="shared" si="8"/>
        <v>11554</v>
      </c>
      <c r="H16" s="18">
        <f t="shared" si="8"/>
        <v>7555</v>
      </c>
      <c r="I16" s="18">
        <f t="shared" si="8"/>
        <v>14294</v>
      </c>
      <c r="J16" s="18">
        <f t="shared" si="8"/>
        <v>8648</v>
      </c>
      <c r="K16" s="18">
        <f t="shared" si="8"/>
        <v>9091</v>
      </c>
      <c r="L16" s="18">
        <f t="shared" si="8"/>
        <v>11001</v>
      </c>
      <c r="M16" s="18">
        <f t="shared" si="8"/>
        <v>4621</v>
      </c>
      <c r="N16" s="18">
        <f t="shared" si="8"/>
        <v>10848</v>
      </c>
      <c r="O16" s="18">
        <f t="shared" si="8"/>
        <v>6766</v>
      </c>
      <c r="P16" s="18">
        <f t="shared" si="8"/>
        <v>6614</v>
      </c>
      <c r="Q16" s="18">
        <f t="shared" si="8"/>
        <v>7334</v>
      </c>
      <c r="R16" s="18">
        <f t="shared" si="8"/>
        <v>6822</v>
      </c>
      <c r="S16" s="18">
        <f t="shared" si="8"/>
        <v>19428</v>
      </c>
      <c r="T16" s="18">
        <f t="shared" si="8"/>
        <v>6794</v>
      </c>
      <c r="U16" s="18">
        <f t="shared" si="8"/>
        <v>8717</v>
      </c>
      <c r="V16" s="18">
        <f t="shared" si="8"/>
        <v>10018</v>
      </c>
      <c r="W16" s="18">
        <f t="shared" si="8"/>
        <v>6268</v>
      </c>
      <c r="X16" s="10">
        <f t="shared" si="1"/>
        <v>222000</v>
      </c>
      <c r="Y16" s="10">
        <f t="shared" si="3"/>
        <v>0</v>
      </c>
    </row>
    <row r="17" spans="1:25" ht="13.2" x14ac:dyDescent="0.15">
      <c r="A17" s="7" t="s">
        <v>138</v>
      </c>
      <c r="B17" s="21">
        <v>0</v>
      </c>
      <c r="C17" s="21"/>
      <c r="D17" s="18">
        <f>ROUNDDOWN($B17*D$3,0)</f>
        <v>0</v>
      </c>
      <c r="E17" s="18">
        <f t="shared" ref="E17:W17" si="9">ROUNDDOWN($B17*E$3,0)</f>
        <v>0</v>
      </c>
      <c r="F17" s="18">
        <f t="shared" si="9"/>
        <v>0</v>
      </c>
      <c r="G17" s="18">
        <f t="shared" si="9"/>
        <v>0</v>
      </c>
      <c r="H17" s="18">
        <f t="shared" si="9"/>
        <v>0</v>
      </c>
      <c r="I17" s="18">
        <f t="shared" si="9"/>
        <v>0</v>
      </c>
      <c r="J17" s="18">
        <f t="shared" si="9"/>
        <v>0</v>
      </c>
      <c r="K17" s="18">
        <f t="shared" si="9"/>
        <v>0</v>
      </c>
      <c r="L17" s="18">
        <f t="shared" si="9"/>
        <v>0</v>
      </c>
      <c r="M17" s="18">
        <f t="shared" si="9"/>
        <v>0</v>
      </c>
      <c r="N17" s="18">
        <f t="shared" si="9"/>
        <v>0</v>
      </c>
      <c r="O17" s="18">
        <f t="shared" si="9"/>
        <v>0</v>
      </c>
      <c r="P17" s="18">
        <f t="shared" si="9"/>
        <v>0</v>
      </c>
      <c r="Q17" s="18">
        <f t="shared" si="9"/>
        <v>0</v>
      </c>
      <c r="R17" s="18">
        <f t="shared" si="9"/>
        <v>0</v>
      </c>
      <c r="S17" s="18">
        <f t="shared" si="9"/>
        <v>0</v>
      </c>
      <c r="T17" s="18">
        <f t="shared" si="9"/>
        <v>0</v>
      </c>
      <c r="U17" s="18">
        <f t="shared" si="9"/>
        <v>0</v>
      </c>
      <c r="V17" s="18">
        <f t="shared" si="9"/>
        <v>0</v>
      </c>
      <c r="W17" s="18">
        <f t="shared" si="9"/>
        <v>0</v>
      </c>
      <c r="X17" s="10">
        <f t="shared" si="1"/>
        <v>0</v>
      </c>
      <c r="Y17" s="10">
        <f t="shared" si="3"/>
        <v>0</v>
      </c>
    </row>
    <row r="18" spans="1:25" ht="13.2" x14ac:dyDescent="0.15">
      <c r="A18" s="7" t="s">
        <v>139</v>
      </c>
      <c r="B18" s="21">
        <v>0</v>
      </c>
      <c r="C18" s="21"/>
      <c r="D18" s="18">
        <f t="shared" si="7"/>
        <v>0</v>
      </c>
      <c r="E18" s="18">
        <f t="shared" si="7"/>
        <v>0</v>
      </c>
      <c r="F18" s="18">
        <f t="shared" si="7"/>
        <v>0</v>
      </c>
      <c r="G18" s="18">
        <f t="shared" si="7"/>
        <v>0</v>
      </c>
      <c r="H18" s="18">
        <f t="shared" si="7"/>
        <v>0</v>
      </c>
      <c r="I18" s="18">
        <f t="shared" si="7"/>
        <v>0</v>
      </c>
      <c r="J18" s="18">
        <f t="shared" si="7"/>
        <v>0</v>
      </c>
      <c r="K18" s="18">
        <f t="shared" si="7"/>
        <v>0</v>
      </c>
      <c r="L18" s="18">
        <f t="shared" si="7"/>
        <v>0</v>
      </c>
      <c r="M18" s="18">
        <f t="shared" si="7"/>
        <v>0</v>
      </c>
      <c r="N18" s="18">
        <f t="shared" si="7"/>
        <v>0</v>
      </c>
      <c r="O18" s="18">
        <f t="shared" si="7"/>
        <v>0</v>
      </c>
      <c r="P18" s="18">
        <f t="shared" si="7"/>
        <v>0</v>
      </c>
      <c r="Q18" s="18">
        <f t="shared" si="7"/>
        <v>0</v>
      </c>
      <c r="R18" s="18">
        <f t="shared" si="7"/>
        <v>0</v>
      </c>
      <c r="S18" s="18">
        <f t="shared" si="7"/>
        <v>0</v>
      </c>
      <c r="T18" s="18">
        <f t="shared" si="7"/>
        <v>0</v>
      </c>
      <c r="U18" s="18">
        <f t="shared" si="7"/>
        <v>0</v>
      </c>
      <c r="V18" s="18">
        <f t="shared" si="7"/>
        <v>0</v>
      </c>
      <c r="W18" s="18">
        <f t="shared" si="7"/>
        <v>0</v>
      </c>
      <c r="X18" s="10">
        <f t="shared" si="1"/>
        <v>0</v>
      </c>
      <c r="Y18" s="10">
        <f t="shared" si="3"/>
        <v>0</v>
      </c>
    </row>
    <row r="19" spans="1:25" ht="13.2" x14ac:dyDescent="0.15">
      <c r="A19" s="7" t="s">
        <v>76</v>
      </c>
      <c r="B19" s="21">
        <v>222000</v>
      </c>
      <c r="C19" s="21"/>
      <c r="D19" s="18">
        <f>ROUNDDOWN($B19*D$3,0)+9</f>
        <v>37800</v>
      </c>
      <c r="E19" s="18">
        <f t="shared" si="7"/>
        <v>21794</v>
      </c>
      <c r="F19" s="18">
        <f t="shared" si="7"/>
        <v>6033</v>
      </c>
      <c r="G19" s="18">
        <f t="shared" si="7"/>
        <v>11554</v>
      </c>
      <c r="H19" s="18">
        <f t="shared" si="7"/>
        <v>7555</v>
      </c>
      <c r="I19" s="18">
        <f t="shared" si="7"/>
        <v>14294</v>
      </c>
      <c r="J19" s="18">
        <f t="shared" si="7"/>
        <v>8648</v>
      </c>
      <c r="K19" s="18">
        <f t="shared" si="7"/>
        <v>9091</v>
      </c>
      <c r="L19" s="18">
        <f t="shared" si="7"/>
        <v>11001</v>
      </c>
      <c r="M19" s="18">
        <f t="shared" si="7"/>
        <v>4621</v>
      </c>
      <c r="N19" s="18">
        <f t="shared" si="7"/>
        <v>10848</v>
      </c>
      <c r="O19" s="18">
        <f t="shared" si="7"/>
        <v>6766</v>
      </c>
      <c r="P19" s="18">
        <f t="shared" si="7"/>
        <v>6614</v>
      </c>
      <c r="Q19" s="18">
        <f t="shared" si="7"/>
        <v>7334</v>
      </c>
      <c r="R19" s="18">
        <f t="shared" si="7"/>
        <v>6822</v>
      </c>
      <c r="S19" s="18">
        <f t="shared" si="7"/>
        <v>19428</v>
      </c>
      <c r="T19" s="18">
        <f t="shared" si="7"/>
        <v>6794</v>
      </c>
      <c r="U19" s="18">
        <f t="shared" si="7"/>
        <v>8717</v>
      </c>
      <c r="V19" s="18">
        <f t="shared" si="7"/>
        <v>10018</v>
      </c>
      <c r="W19" s="18">
        <f t="shared" si="7"/>
        <v>6268</v>
      </c>
      <c r="X19" s="10">
        <f t="shared" si="1"/>
        <v>222000</v>
      </c>
      <c r="Y19" s="10">
        <f t="shared" si="3"/>
        <v>0</v>
      </c>
    </row>
    <row r="20" spans="1:25" ht="13.2" x14ac:dyDescent="0.15">
      <c r="A20" s="7" t="s">
        <v>140</v>
      </c>
      <c r="B20" s="21">
        <v>69500</v>
      </c>
      <c r="C20" s="21"/>
      <c r="D20" s="18">
        <f>SUM(D21:D24)</f>
        <v>11838</v>
      </c>
      <c r="E20" s="18">
        <f t="shared" ref="E20:W20" si="10">SUM(E21:E24)</f>
        <v>6823</v>
      </c>
      <c r="F20" s="18">
        <f t="shared" si="10"/>
        <v>1888</v>
      </c>
      <c r="G20" s="18">
        <f t="shared" si="10"/>
        <v>3617</v>
      </c>
      <c r="H20" s="18">
        <f t="shared" si="10"/>
        <v>2365</v>
      </c>
      <c r="I20" s="18">
        <f t="shared" si="10"/>
        <v>4475</v>
      </c>
      <c r="J20" s="18">
        <f t="shared" si="10"/>
        <v>2707</v>
      </c>
      <c r="K20" s="18">
        <f t="shared" si="10"/>
        <v>2846</v>
      </c>
      <c r="L20" s="18">
        <f t="shared" si="10"/>
        <v>3444</v>
      </c>
      <c r="M20" s="18">
        <f t="shared" si="10"/>
        <v>1446</v>
      </c>
      <c r="N20" s="18">
        <f t="shared" si="10"/>
        <v>3396</v>
      </c>
      <c r="O20" s="18">
        <f t="shared" si="10"/>
        <v>2118</v>
      </c>
      <c r="P20" s="18">
        <f t="shared" si="10"/>
        <v>2070</v>
      </c>
      <c r="Q20" s="18">
        <f t="shared" si="10"/>
        <v>2296</v>
      </c>
      <c r="R20" s="18">
        <f t="shared" si="10"/>
        <v>2135</v>
      </c>
      <c r="S20" s="18">
        <f t="shared" si="10"/>
        <v>6082</v>
      </c>
      <c r="T20" s="18">
        <f t="shared" si="10"/>
        <v>2127</v>
      </c>
      <c r="U20" s="18">
        <f t="shared" si="10"/>
        <v>2729</v>
      </c>
      <c r="V20" s="18">
        <f t="shared" si="10"/>
        <v>3136</v>
      </c>
      <c r="W20" s="18">
        <f t="shared" si="10"/>
        <v>1962</v>
      </c>
      <c r="X20" s="10">
        <f t="shared" si="1"/>
        <v>69500</v>
      </c>
      <c r="Y20" s="10">
        <f t="shared" si="3"/>
        <v>0</v>
      </c>
    </row>
    <row r="21" spans="1:25" ht="13.2" x14ac:dyDescent="0.15">
      <c r="A21" s="7" t="s">
        <v>141</v>
      </c>
      <c r="B21" s="21">
        <v>69500</v>
      </c>
      <c r="C21" s="21"/>
      <c r="D21" s="18">
        <f>ROUNDDOWN($B21*D$3,0)+8</f>
        <v>11838</v>
      </c>
      <c r="E21" s="18">
        <f t="shared" ref="E21:W21" si="11">ROUNDDOWN($B21*E$3,0)</f>
        <v>6823</v>
      </c>
      <c r="F21" s="18">
        <f t="shared" si="11"/>
        <v>1888</v>
      </c>
      <c r="G21" s="18">
        <f t="shared" si="11"/>
        <v>3617</v>
      </c>
      <c r="H21" s="18">
        <f t="shared" si="11"/>
        <v>2365</v>
      </c>
      <c r="I21" s="18">
        <f t="shared" si="11"/>
        <v>4475</v>
      </c>
      <c r="J21" s="18">
        <f t="shared" si="11"/>
        <v>2707</v>
      </c>
      <c r="K21" s="18">
        <f t="shared" si="11"/>
        <v>2846</v>
      </c>
      <c r="L21" s="18">
        <f t="shared" si="11"/>
        <v>3444</v>
      </c>
      <c r="M21" s="18">
        <f t="shared" si="11"/>
        <v>1446</v>
      </c>
      <c r="N21" s="18">
        <f t="shared" si="11"/>
        <v>3396</v>
      </c>
      <c r="O21" s="18">
        <f t="shared" si="11"/>
        <v>2118</v>
      </c>
      <c r="P21" s="18">
        <f t="shared" si="11"/>
        <v>2070</v>
      </c>
      <c r="Q21" s="18">
        <f t="shared" si="11"/>
        <v>2296</v>
      </c>
      <c r="R21" s="18">
        <f t="shared" si="11"/>
        <v>2135</v>
      </c>
      <c r="S21" s="18">
        <f t="shared" si="11"/>
        <v>6082</v>
      </c>
      <c r="T21" s="18">
        <f t="shared" si="11"/>
        <v>2127</v>
      </c>
      <c r="U21" s="18">
        <f t="shared" si="11"/>
        <v>2729</v>
      </c>
      <c r="V21" s="18">
        <f t="shared" si="11"/>
        <v>3136</v>
      </c>
      <c r="W21" s="18">
        <f t="shared" si="11"/>
        <v>1962</v>
      </c>
      <c r="X21" s="10">
        <f t="shared" si="1"/>
        <v>69500</v>
      </c>
      <c r="Y21" s="10">
        <f t="shared" si="3"/>
        <v>0</v>
      </c>
    </row>
    <row r="22" spans="1:25" ht="13.2" x14ac:dyDescent="0.15">
      <c r="A22" s="7" t="s">
        <v>142</v>
      </c>
      <c r="B22" s="21">
        <v>0</v>
      </c>
      <c r="C22" s="21"/>
      <c r="D22" s="18">
        <f t="shared" si="7"/>
        <v>0</v>
      </c>
      <c r="E22" s="18">
        <f t="shared" si="7"/>
        <v>0</v>
      </c>
      <c r="F22" s="18">
        <f t="shared" si="7"/>
        <v>0</v>
      </c>
      <c r="G22" s="18">
        <f t="shared" si="7"/>
        <v>0</v>
      </c>
      <c r="H22" s="18">
        <f t="shared" si="7"/>
        <v>0</v>
      </c>
      <c r="I22" s="18">
        <f t="shared" si="7"/>
        <v>0</v>
      </c>
      <c r="J22" s="18">
        <f t="shared" si="7"/>
        <v>0</v>
      </c>
      <c r="K22" s="18">
        <f t="shared" si="7"/>
        <v>0</v>
      </c>
      <c r="L22" s="18">
        <f t="shared" si="7"/>
        <v>0</v>
      </c>
      <c r="M22" s="18">
        <f t="shared" si="7"/>
        <v>0</v>
      </c>
      <c r="N22" s="18">
        <f t="shared" si="7"/>
        <v>0</v>
      </c>
      <c r="O22" s="18">
        <f t="shared" si="7"/>
        <v>0</v>
      </c>
      <c r="P22" s="18">
        <f t="shared" si="7"/>
        <v>0</v>
      </c>
      <c r="Q22" s="18">
        <f t="shared" si="7"/>
        <v>0</v>
      </c>
      <c r="R22" s="18">
        <f t="shared" si="7"/>
        <v>0</v>
      </c>
      <c r="S22" s="18">
        <f t="shared" si="7"/>
        <v>0</v>
      </c>
      <c r="T22" s="18">
        <f t="shared" si="7"/>
        <v>0</v>
      </c>
      <c r="U22" s="18">
        <f t="shared" si="7"/>
        <v>0</v>
      </c>
      <c r="V22" s="18">
        <f t="shared" si="7"/>
        <v>0</v>
      </c>
      <c r="W22" s="18">
        <f t="shared" si="7"/>
        <v>0</v>
      </c>
      <c r="X22" s="10">
        <f t="shared" si="1"/>
        <v>0</v>
      </c>
      <c r="Y22" s="10">
        <f t="shared" si="3"/>
        <v>0</v>
      </c>
    </row>
    <row r="23" spans="1:25" ht="13.2" x14ac:dyDescent="0.15">
      <c r="A23" s="7" t="s">
        <v>143</v>
      </c>
      <c r="B23" s="21">
        <v>0</v>
      </c>
      <c r="C23" s="21"/>
      <c r="D23" s="18">
        <f t="shared" si="7"/>
        <v>0</v>
      </c>
      <c r="E23" s="18">
        <f t="shared" si="7"/>
        <v>0</v>
      </c>
      <c r="F23" s="18">
        <f t="shared" si="7"/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  <c r="J23" s="18">
        <f t="shared" si="7"/>
        <v>0</v>
      </c>
      <c r="K23" s="18">
        <f t="shared" si="7"/>
        <v>0</v>
      </c>
      <c r="L23" s="18">
        <f t="shared" si="7"/>
        <v>0</v>
      </c>
      <c r="M23" s="18">
        <f t="shared" si="7"/>
        <v>0</v>
      </c>
      <c r="N23" s="18">
        <f t="shared" si="7"/>
        <v>0</v>
      </c>
      <c r="O23" s="18">
        <f t="shared" si="7"/>
        <v>0</v>
      </c>
      <c r="P23" s="18">
        <f t="shared" si="7"/>
        <v>0</v>
      </c>
      <c r="Q23" s="18">
        <f t="shared" si="7"/>
        <v>0</v>
      </c>
      <c r="R23" s="18">
        <f t="shared" si="7"/>
        <v>0</v>
      </c>
      <c r="S23" s="18">
        <f t="shared" si="7"/>
        <v>0</v>
      </c>
      <c r="T23" s="18">
        <f t="shared" si="7"/>
        <v>0</v>
      </c>
      <c r="U23" s="18">
        <f t="shared" si="7"/>
        <v>0</v>
      </c>
      <c r="V23" s="18">
        <f t="shared" si="7"/>
        <v>0</v>
      </c>
      <c r="W23" s="18">
        <f t="shared" si="7"/>
        <v>0</v>
      </c>
      <c r="X23" s="10">
        <f t="shared" si="1"/>
        <v>0</v>
      </c>
      <c r="Y23" s="10">
        <f t="shared" si="3"/>
        <v>0</v>
      </c>
    </row>
    <row r="24" spans="1:25" ht="13.2" x14ac:dyDescent="0.15">
      <c r="A24" s="7" t="s">
        <v>84</v>
      </c>
      <c r="B24" s="21">
        <v>0</v>
      </c>
      <c r="C24" s="21"/>
      <c r="D24" s="18">
        <f>ROUNDDOWN($B24*D$3,0)</f>
        <v>0</v>
      </c>
      <c r="E24" s="18">
        <f t="shared" si="7"/>
        <v>0</v>
      </c>
      <c r="F24" s="18">
        <f t="shared" si="7"/>
        <v>0</v>
      </c>
      <c r="G24" s="18">
        <f t="shared" si="7"/>
        <v>0</v>
      </c>
      <c r="H24" s="18">
        <f t="shared" si="7"/>
        <v>0</v>
      </c>
      <c r="I24" s="18">
        <f t="shared" si="7"/>
        <v>0</v>
      </c>
      <c r="J24" s="18">
        <f t="shared" si="7"/>
        <v>0</v>
      </c>
      <c r="K24" s="18">
        <f t="shared" si="7"/>
        <v>0</v>
      </c>
      <c r="L24" s="18">
        <f t="shared" si="7"/>
        <v>0</v>
      </c>
      <c r="M24" s="18">
        <f t="shared" si="7"/>
        <v>0</v>
      </c>
      <c r="N24" s="18">
        <f t="shared" si="7"/>
        <v>0</v>
      </c>
      <c r="O24" s="18">
        <f t="shared" si="7"/>
        <v>0</v>
      </c>
      <c r="P24" s="18">
        <f t="shared" si="7"/>
        <v>0</v>
      </c>
      <c r="Q24" s="18">
        <f t="shared" si="7"/>
        <v>0</v>
      </c>
      <c r="R24" s="18">
        <f t="shared" si="7"/>
        <v>0</v>
      </c>
      <c r="S24" s="18">
        <f t="shared" si="7"/>
        <v>0</v>
      </c>
      <c r="T24" s="18">
        <f t="shared" si="7"/>
        <v>0</v>
      </c>
      <c r="U24" s="18">
        <f t="shared" si="7"/>
        <v>0</v>
      </c>
      <c r="V24" s="18">
        <f t="shared" si="7"/>
        <v>0</v>
      </c>
      <c r="W24" s="18">
        <f t="shared" si="7"/>
        <v>0</v>
      </c>
      <c r="X24" s="10">
        <f t="shared" si="1"/>
        <v>0</v>
      </c>
      <c r="Y24" s="10">
        <f t="shared" si="3"/>
        <v>0</v>
      </c>
    </row>
    <row r="25" spans="1:25" ht="13.2" x14ac:dyDescent="0.15">
      <c r="A25" s="7" t="s">
        <v>144</v>
      </c>
      <c r="B25" s="21">
        <v>50707</v>
      </c>
      <c r="C25" s="21"/>
      <c r="D25" s="18">
        <f>SUM(D26:D27)</f>
        <v>8642</v>
      </c>
      <c r="E25" s="18">
        <f t="shared" ref="E25:W25" si="12">SUM(E26:E27)</f>
        <v>4978</v>
      </c>
      <c r="F25" s="18">
        <f t="shared" si="12"/>
        <v>1378</v>
      </c>
      <c r="G25" s="18">
        <f t="shared" si="12"/>
        <v>2639</v>
      </c>
      <c r="H25" s="18">
        <f t="shared" si="12"/>
        <v>1725</v>
      </c>
      <c r="I25" s="18">
        <f t="shared" si="12"/>
        <v>3264</v>
      </c>
      <c r="J25" s="18">
        <f t="shared" si="12"/>
        <v>1975</v>
      </c>
      <c r="K25" s="18">
        <f t="shared" si="12"/>
        <v>2076</v>
      </c>
      <c r="L25" s="18">
        <f t="shared" si="12"/>
        <v>2512</v>
      </c>
      <c r="M25" s="18">
        <f t="shared" si="12"/>
        <v>1055</v>
      </c>
      <c r="N25" s="18">
        <f t="shared" si="12"/>
        <v>2477</v>
      </c>
      <c r="O25" s="18">
        <f t="shared" si="12"/>
        <v>1545</v>
      </c>
      <c r="P25" s="18">
        <f t="shared" si="12"/>
        <v>1510</v>
      </c>
      <c r="Q25" s="18">
        <f t="shared" si="12"/>
        <v>1675</v>
      </c>
      <c r="R25" s="18">
        <f t="shared" si="12"/>
        <v>1558</v>
      </c>
      <c r="S25" s="18">
        <f t="shared" si="12"/>
        <v>4437</v>
      </c>
      <c r="T25" s="18">
        <f t="shared" si="12"/>
        <v>1551</v>
      </c>
      <c r="U25" s="18">
        <f t="shared" si="12"/>
        <v>1991</v>
      </c>
      <c r="V25" s="18">
        <f t="shared" si="12"/>
        <v>2288</v>
      </c>
      <c r="W25" s="18">
        <f t="shared" si="12"/>
        <v>1431</v>
      </c>
      <c r="X25" s="10">
        <f t="shared" si="1"/>
        <v>50707</v>
      </c>
      <c r="Y25" s="10">
        <f t="shared" si="3"/>
        <v>0</v>
      </c>
    </row>
    <row r="26" spans="1:25" ht="13.2" x14ac:dyDescent="0.15">
      <c r="A26" s="7" t="s">
        <v>145</v>
      </c>
      <c r="B26" s="21">
        <v>0</v>
      </c>
      <c r="C26" s="21"/>
      <c r="D26" s="18">
        <f>ROUNDDOWN($B26*D$3,0)</f>
        <v>0</v>
      </c>
      <c r="E26" s="18">
        <f t="shared" ref="E26:W27" si="13">ROUNDDOWN($B26*E$3,0)</f>
        <v>0</v>
      </c>
      <c r="F26" s="18">
        <f t="shared" si="13"/>
        <v>0</v>
      </c>
      <c r="G26" s="18">
        <f t="shared" si="13"/>
        <v>0</v>
      </c>
      <c r="H26" s="18">
        <f t="shared" si="13"/>
        <v>0</v>
      </c>
      <c r="I26" s="18">
        <f t="shared" si="13"/>
        <v>0</v>
      </c>
      <c r="J26" s="18">
        <f t="shared" si="13"/>
        <v>0</v>
      </c>
      <c r="K26" s="18">
        <f t="shared" si="13"/>
        <v>0</v>
      </c>
      <c r="L26" s="18">
        <f t="shared" si="13"/>
        <v>0</v>
      </c>
      <c r="M26" s="18">
        <f t="shared" si="13"/>
        <v>0</v>
      </c>
      <c r="N26" s="18">
        <f t="shared" si="13"/>
        <v>0</v>
      </c>
      <c r="O26" s="18">
        <f t="shared" si="13"/>
        <v>0</v>
      </c>
      <c r="P26" s="18">
        <f t="shared" si="13"/>
        <v>0</v>
      </c>
      <c r="Q26" s="18">
        <f t="shared" si="13"/>
        <v>0</v>
      </c>
      <c r="R26" s="18">
        <f t="shared" si="13"/>
        <v>0</v>
      </c>
      <c r="S26" s="18">
        <f t="shared" si="13"/>
        <v>0</v>
      </c>
      <c r="T26" s="18">
        <f t="shared" si="13"/>
        <v>0</v>
      </c>
      <c r="U26" s="18">
        <f t="shared" si="13"/>
        <v>0</v>
      </c>
      <c r="V26" s="18">
        <f t="shared" si="13"/>
        <v>0</v>
      </c>
      <c r="W26" s="18">
        <f t="shared" si="13"/>
        <v>0</v>
      </c>
      <c r="X26" s="10">
        <f t="shared" si="1"/>
        <v>0</v>
      </c>
      <c r="Y26" s="10">
        <f t="shared" si="3"/>
        <v>0</v>
      </c>
    </row>
    <row r="27" spans="1:25" ht="13.2" x14ac:dyDescent="0.15">
      <c r="A27" s="7" t="s">
        <v>103</v>
      </c>
      <c r="B27" s="21">
        <v>50707</v>
      </c>
      <c r="C27" s="21"/>
      <c r="D27" s="18">
        <f>ROUNDDOWN($B27*D$3,0)+11</f>
        <v>8642</v>
      </c>
      <c r="E27" s="18">
        <f t="shared" si="13"/>
        <v>4978</v>
      </c>
      <c r="F27" s="18">
        <f t="shared" si="13"/>
        <v>1378</v>
      </c>
      <c r="G27" s="18">
        <f t="shared" si="13"/>
        <v>2639</v>
      </c>
      <c r="H27" s="18">
        <f t="shared" si="13"/>
        <v>1725</v>
      </c>
      <c r="I27" s="18">
        <f t="shared" si="13"/>
        <v>3264</v>
      </c>
      <c r="J27" s="18">
        <f t="shared" si="13"/>
        <v>1975</v>
      </c>
      <c r="K27" s="18">
        <f t="shared" si="13"/>
        <v>2076</v>
      </c>
      <c r="L27" s="18">
        <f t="shared" si="13"/>
        <v>2512</v>
      </c>
      <c r="M27" s="18">
        <f t="shared" si="13"/>
        <v>1055</v>
      </c>
      <c r="N27" s="18">
        <f t="shared" si="13"/>
        <v>2477</v>
      </c>
      <c r="O27" s="18">
        <f t="shared" si="13"/>
        <v>1545</v>
      </c>
      <c r="P27" s="18">
        <f t="shared" si="13"/>
        <v>1510</v>
      </c>
      <c r="Q27" s="18">
        <f t="shared" si="13"/>
        <v>1675</v>
      </c>
      <c r="R27" s="18">
        <f t="shared" si="13"/>
        <v>1558</v>
      </c>
      <c r="S27" s="18">
        <f t="shared" si="13"/>
        <v>4437</v>
      </c>
      <c r="T27" s="18">
        <f t="shared" si="13"/>
        <v>1551</v>
      </c>
      <c r="U27" s="18">
        <f t="shared" si="13"/>
        <v>1991</v>
      </c>
      <c r="V27" s="18">
        <f t="shared" si="13"/>
        <v>2288</v>
      </c>
      <c r="W27" s="18">
        <f t="shared" si="13"/>
        <v>1431</v>
      </c>
      <c r="X27" s="10">
        <f t="shared" si="1"/>
        <v>50707</v>
      </c>
      <c r="Y27" s="10">
        <f t="shared" si="3"/>
        <v>0</v>
      </c>
    </row>
    <row r="28" spans="1:25" ht="13.2" x14ac:dyDescent="0.15">
      <c r="A28" s="7" t="s">
        <v>146</v>
      </c>
      <c r="B28" s="21">
        <v>16075935</v>
      </c>
      <c r="C28" s="21"/>
      <c r="D28" s="18">
        <f>D4-D25</f>
        <v>2736640</v>
      </c>
      <c r="E28" s="18">
        <f t="shared" ref="E28:W28" si="14">E4-E25</f>
        <v>1578232</v>
      </c>
      <c r="F28" s="18">
        <f t="shared" si="14"/>
        <v>436893</v>
      </c>
      <c r="G28" s="18">
        <f t="shared" si="14"/>
        <v>836712</v>
      </c>
      <c r="H28" s="18">
        <f t="shared" si="14"/>
        <v>547119</v>
      </c>
      <c r="I28" s="18">
        <f t="shared" si="14"/>
        <v>1035120</v>
      </c>
      <c r="J28" s="18">
        <f t="shared" si="14"/>
        <v>626281</v>
      </c>
      <c r="K28" s="18">
        <f t="shared" si="14"/>
        <v>658347</v>
      </c>
      <c r="L28" s="18">
        <f t="shared" si="14"/>
        <v>796631</v>
      </c>
      <c r="M28" s="18">
        <f t="shared" si="14"/>
        <v>334683</v>
      </c>
      <c r="N28" s="18">
        <f t="shared" si="14"/>
        <v>785607</v>
      </c>
      <c r="O28" s="18">
        <f t="shared" si="14"/>
        <v>490002</v>
      </c>
      <c r="P28" s="18">
        <f t="shared" si="14"/>
        <v>478979</v>
      </c>
      <c r="Q28" s="18">
        <f t="shared" si="14"/>
        <v>531087</v>
      </c>
      <c r="R28" s="18">
        <f t="shared" si="14"/>
        <v>494010</v>
      </c>
      <c r="S28" s="18">
        <f t="shared" si="14"/>
        <v>1406881</v>
      </c>
      <c r="T28" s="18">
        <f t="shared" si="14"/>
        <v>492007</v>
      </c>
      <c r="U28" s="18">
        <f t="shared" si="14"/>
        <v>631291</v>
      </c>
      <c r="V28" s="18">
        <f t="shared" si="14"/>
        <v>725484</v>
      </c>
      <c r="W28" s="18">
        <f t="shared" si="14"/>
        <v>453929</v>
      </c>
      <c r="X28" s="10">
        <f t="shared" si="1"/>
        <v>16075935</v>
      </c>
      <c r="Y28" s="10">
        <f t="shared" si="3"/>
        <v>0</v>
      </c>
    </row>
    <row r="29" spans="1:25" ht="13.2" x14ac:dyDescent="0.15">
      <c r="A29" s="7" t="s">
        <v>147</v>
      </c>
      <c r="B29" s="21">
        <v>0</v>
      </c>
      <c r="C29" s="21"/>
      <c r="D29" s="18">
        <f t="shared" si="7"/>
        <v>0</v>
      </c>
      <c r="E29" s="18">
        <f t="shared" si="7"/>
        <v>0</v>
      </c>
      <c r="F29" s="18">
        <f t="shared" si="7"/>
        <v>0</v>
      </c>
      <c r="G29" s="18">
        <f t="shared" si="7"/>
        <v>0</v>
      </c>
      <c r="H29" s="18">
        <f t="shared" si="7"/>
        <v>0</v>
      </c>
      <c r="I29" s="18">
        <f t="shared" si="7"/>
        <v>0</v>
      </c>
      <c r="J29" s="18">
        <f t="shared" si="7"/>
        <v>0</v>
      </c>
      <c r="K29" s="18">
        <f t="shared" si="7"/>
        <v>0</v>
      </c>
      <c r="L29" s="18">
        <f t="shared" si="7"/>
        <v>0</v>
      </c>
      <c r="M29" s="18">
        <f t="shared" si="7"/>
        <v>0</v>
      </c>
      <c r="N29" s="18">
        <f t="shared" si="7"/>
        <v>0</v>
      </c>
      <c r="O29" s="18">
        <f t="shared" si="7"/>
        <v>0</v>
      </c>
      <c r="P29" s="18">
        <f t="shared" si="7"/>
        <v>0</v>
      </c>
      <c r="Q29" s="18">
        <f t="shared" si="7"/>
        <v>0</v>
      </c>
      <c r="R29" s="18">
        <f t="shared" si="7"/>
        <v>0</v>
      </c>
      <c r="S29" s="18">
        <f t="shared" si="7"/>
        <v>0</v>
      </c>
      <c r="T29" s="18">
        <f t="shared" si="7"/>
        <v>0</v>
      </c>
      <c r="U29" s="18">
        <f t="shared" si="7"/>
        <v>0</v>
      </c>
      <c r="V29" s="18">
        <f t="shared" si="7"/>
        <v>0</v>
      </c>
      <c r="W29" s="18">
        <f t="shared" si="7"/>
        <v>0</v>
      </c>
      <c r="X29" s="10">
        <f t="shared" si="1"/>
        <v>0</v>
      </c>
      <c r="Y29" s="10">
        <f t="shared" si="3"/>
        <v>0</v>
      </c>
    </row>
    <row r="30" spans="1:25" ht="13.2" x14ac:dyDescent="0.15">
      <c r="A30" s="7" t="s">
        <v>148</v>
      </c>
      <c r="B30" s="21">
        <v>0</v>
      </c>
      <c r="C30" s="21"/>
      <c r="D30" s="18">
        <f t="shared" si="7"/>
        <v>0</v>
      </c>
      <c r="E30" s="18">
        <f t="shared" si="7"/>
        <v>0</v>
      </c>
      <c r="F30" s="18">
        <f t="shared" si="7"/>
        <v>0</v>
      </c>
      <c r="G30" s="18">
        <f t="shared" si="7"/>
        <v>0</v>
      </c>
      <c r="H30" s="18">
        <f t="shared" si="7"/>
        <v>0</v>
      </c>
      <c r="I30" s="18">
        <f t="shared" si="7"/>
        <v>0</v>
      </c>
      <c r="J30" s="18">
        <f t="shared" si="7"/>
        <v>0</v>
      </c>
      <c r="K30" s="18">
        <f t="shared" si="7"/>
        <v>0</v>
      </c>
      <c r="L30" s="18">
        <f t="shared" si="7"/>
        <v>0</v>
      </c>
      <c r="M30" s="18">
        <f t="shared" si="7"/>
        <v>0</v>
      </c>
      <c r="N30" s="18">
        <f t="shared" si="7"/>
        <v>0</v>
      </c>
      <c r="O30" s="18">
        <f t="shared" si="7"/>
        <v>0</v>
      </c>
      <c r="P30" s="18">
        <f t="shared" si="7"/>
        <v>0</v>
      </c>
      <c r="Q30" s="18">
        <f t="shared" si="7"/>
        <v>0</v>
      </c>
      <c r="R30" s="18">
        <f t="shared" si="7"/>
        <v>0</v>
      </c>
      <c r="S30" s="18">
        <f t="shared" si="7"/>
        <v>0</v>
      </c>
      <c r="T30" s="18">
        <f t="shared" si="7"/>
        <v>0</v>
      </c>
      <c r="U30" s="18">
        <f t="shared" si="7"/>
        <v>0</v>
      </c>
      <c r="V30" s="18">
        <f t="shared" si="7"/>
        <v>0</v>
      </c>
      <c r="W30" s="18">
        <f t="shared" si="7"/>
        <v>0</v>
      </c>
      <c r="X30" s="10">
        <f t="shared" si="1"/>
        <v>0</v>
      </c>
      <c r="Y30" s="10">
        <f t="shared" si="3"/>
        <v>0</v>
      </c>
    </row>
    <row r="31" spans="1:25" ht="13.2" x14ac:dyDescent="0.15">
      <c r="A31" s="7" t="s">
        <v>149</v>
      </c>
      <c r="B31" s="21">
        <v>0</v>
      </c>
      <c r="C31" s="21"/>
      <c r="D31" s="18">
        <f t="shared" si="7"/>
        <v>0</v>
      </c>
      <c r="E31" s="18">
        <f t="shared" si="7"/>
        <v>0</v>
      </c>
      <c r="F31" s="18">
        <f t="shared" si="7"/>
        <v>0</v>
      </c>
      <c r="G31" s="18">
        <f t="shared" si="7"/>
        <v>0</v>
      </c>
      <c r="H31" s="18">
        <f t="shared" si="7"/>
        <v>0</v>
      </c>
      <c r="I31" s="18">
        <f t="shared" ref="E31:W37" si="15">ROUNDDOWN($B31*I$3,0)</f>
        <v>0</v>
      </c>
      <c r="J31" s="18">
        <f t="shared" si="15"/>
        <v>0</v>
      </c>
      <c r="K31" s="18">
        <f t="shared" si="15"/>
        <v>0</v>
      </c>
      <c r="L31" s="18">
        <f t="shared" si="15"/>
        <v>0</v>
      </c>
      <c r="M31" s="18">
        <f t="shared" si="15"/>
        <v>0</v>
      </c>
      <c r="N31" s="18">
        <f t="shared" si="15"/>
        <v>0</v>
      </c>
      <c r="O31" s="18">
        <f t="shared" si="15"/>
        <v>0</v>
      </c>
      <c r="P31" s="18">
        <f t="shared" si="15"/>
        <v>0</v>
      </c>
      <c r="Q31" s="18">
        <f t="shared" si="15"/>
        <v>0</v>
      </c>
      <c r="R31" s="18">
        <f t="shared" si="15"/>
        <v>0</v>
      </c>
      <c r="S31" s="18">
        <f t="shared" si="15"/>
        <v>0</v>
      </c>
      <c r="T31" s="18">
        <f t="shared" si="15"/>
        <v>0</v>
      </c>
      <c r="U31" s="18">
        <f t="shared" si="15"/>
        <v>0</v>
      </c>
      <c r="V31" s="18">
        <f t="shared" si="15"/>
        <v>0</v>
      </c>
      <c r="W31" s="18">
        <f t="shared" si="15"/>
        <v>0</v>
      </c>
      <c r="X31" s="10">
        <f t="shared" si="1"/>
        <v>0</v>
      </c>
      <c r="Y31" s="10">
        <f t="shared" si="3"/>
        <v>0</v>
      </c>
    </row>
    <row r="32" spans="1:25" ht="13.2" x14ac:dyDescent="0.15">
      <c r="A32" s="7" t="s">
        <v>150</v>
      </c>
      <c r="B32" s="21"/>
      <c r="C32" s="21"/>
      <c r="D32" s="18">
        <f t="shared" si="7"/>
        <v>0</v>
      </c>
      <c r="E32" s="18">
        <f t="shared" si="15"/>
        <v>0</v>
      </c>
      <c r="F32" s="18">
        <f t="shared" si="15"/>
        <v>0</v>
      </c>
      <c r="G32" s="18">
        <f t="shared" si="15"/>
        <v>0</v>
      </c>
      <c r="H32" s="18">
        <f t="shared" si="15"/>
        <v>0</v>
      </c>
      <c r="I32" s="18">
        <f t="shared" si="15"/>
        <v>0</v>
      </c>
      <c r="J32" s="18">
        <f t="shared" si="15"/>
        <v>0</v>
      </c>
      <c r="K32" s="18">
        <f t="shared" si="15"/>
        <v>0</v>
      </c>
      <c r="L32" s="18">
        <f t="shared" si="15"/>
        <v>0</v>
      </c>
      <c r="M32" s="18">
        <f t="shared" si="15"/>
        <v>0</v>
      </c>
      <c r="N32" s="18">
        <f t="shared" si="15"/>
        <v>0</v>
      </c>
      <c r="O32" s="18">
        <f t="shared" si="15"/>
        <v>0</v>
      </c>
      <c r="P32" s="18">
        <f t="shared" si="15"/>
        <v>0</v>
      </c>
      <c r="Q32" s="18">
        <f t="shared" si="15"/>
        <v>0</v>
      </c>
      <c r="R32" s="18">
        <f t="shared" si="15"/>
        <v>0</v>
      </c>
      <c r="S32" s="18">
        <f t="shared" si="15"/>
        <v>0</v>
      </c>
      <c r="T32" s="18">
        <f t="shared" si="15"/>
        <v>0</v>
      </c>
      <c r="U32" s="18">
        <f t="shared" si="15"/>
        <v>0</v>
      </c>
      <c r="V32" s="18">
        <f t="shared" si="15"/>
        <v>0</v>
      </c>
      <c r="W32" s="18">
        <f t="shared" si="15"/>
        <v>0</v>
      </c>
      <c r="X32" s="10">
        <f t="shared" si="1"/>
        <v>0</v>
      </c>
      <c r="Y32" s="10">
        <f t="shared" si="3"/>
        <v>0</v>
      </c>
    </row>
    <row r="33" spans="1:25" ht="13.2" x14ac:dyDescent="0.15">
      <c r="A33" s="7" t="s">
        <v>151</v>
      </c>
      <c r="B33" s="21"/>
      <c r="C33" s="21"/>
      <c r="D33" s="18">
        <f t="shared" si="7"/>
        <v>0</v>
      </c>
      <c r="E33" s="18">
        <f t="shared" si="15"/>
        <v>0</v>
      </c>
      <c r="F33" s="18">
        <f t="shared" si="15"/>
        <v>0</v>
      </c>
      <c r="G33" s="18">
        <f t="shared" si="15"/>
        <v>0</v>
      </c>
      <c r="H33" s="18">
        <f t="shared" si="15"/>
        <v>0</v>
      </c>
      <c r="I33" s="18">
        <f t="shared" si="15"/>
        <v>0</v>
      </c>
      <c r="J33" s="18">
        <f t="shared" si="15"/>
        <v>0</v>
      </c>
      <c r="K33" s="18">
        <f t="shared" si="15"/>
        <v>0</v>
      </c>
      <c r="L33" s="18">
        <f t="shared" si="15"/>
        <v>0</v>
      </c>
      <c r="M33" s="18">
        <f t="shared" si="15"/>
        <v>0</v>
      </c>
      <c r="N33" s="18">
        <f t="shared" si="15"/>
        <v>0</v>
      </c>
      <c r="O33" s="18">
        <f t="shared" si="15"/>
        <v>0</v>
      </c>
      <c r="P33" s="18">
        <f t="shared" si="15"/>
        <v>0</v>
      </c>
      <c r="Q33" s="18">
        <f t="shared" si="15"/>
        <v>0</v>
      </c>
      <c r="R33" s="18">
        <f t="shared" si="15"/>
        <v>0</v>
      </c>
      <c r="S33" s="18">
        <f t="shared" si="15"/>
        <v>0</v>
      </c>
      <c r="T33" s="18">
        <f t="shared" si="15"/>
        <v>0</v>
      </c>
      <c r="U33" s="18">
        <f t="shared" si="15"/>
        <v>0</v>
      </c>
      <c r="V33" s="18">
        <f t="shared" si="15"/>
        <v>0</v>
      </c>
      <c r="W33" s="18">
        <f t="shared" si="15"/>
        <v>0</v>
      </c>
      <c r="X33" s="10">
        <f t="shared" si="1"/>
        <v>0</v>
      </c>
      <c r="Y33" s="10">
        <f t="shared" si="3"/>
        <v>0</v>
      </c>
    </row>
    <row r="34" spans="1:25" ht="13.2" x14ac:dyDescent="0.15">
      <c r="A34" s="7" t="s">
        <v>103</v>
      </c>
      <c r="B34" s="21"/>
      <c r="C34" s="21"/>
      <c r="D34" s="18">
        <f t="shared" si="7"/>
        <v>0</v>
      </c>
      <c r="E34" s="18">
        <f t="shared" si="15"/>
        <v>0</v>
      </c>
      <c r="F34" s="18">
        <f t="shared" si="15"/>
        <v>0</v>
      </c>
      <c r="G34" s="18">
        <f t="shared" si="15"/>
        <v>0</v>
      </c>
      <c r="H34" s="18">
        <f t="shared" si="15"/>
        <v>0</v>
      </c>
      <c r="I34" s="18">
        <f t="shared" si="15"/>
        <v>0</v>
      </c>
      <c r="J34" s="18">
        <f t="shared" si="15"/>
        <v>0</v>
      </c>
      <c r="K34" s="18">
        <f t="shared" si="15"/>
        <v>0</v>
      </c>
      <c r="L34" s="18">
        <f t="shared" si="15"/>
        <v>0</v>
      </c>
      <c r="M34" s="18">
        <f t="shared" si="15"/>
        <v>0</v>
      </c>
      <c r="N34" s="18">
        <f t="shared" si="15"/>
        <v>0</v>
      </c>
      <c r="O34" s="18">
        <f t="shared" si="15"/>
        <v>0</v>
      </c>
      <c r="P34" s="18">
        <f t="shared" si="15"/>
        <v>0</v>
      </c>
      <c r="Q34" s="18">
        <f t="shared" si="15"/>
        <v>0</v>
      </c>
      <c r="R34" s="18">
        <f t="shared" si="15"/>
        <v>0</v>
      </c>
      <c r="S34" s="18">
        <f t="shared" si="15"/>
        <v>0</v>
      </c>
      <c r="T34" s="18">
        <f t="shared" si="15"/>
        <v>0</v>
      </c>
      <c r="U34" s="18">
        <f t="shared" si="15"/>
        <v>0</v>
      </c>
      <c r="V34" s="18">
        <f t="shared" si="15"/>
        <v>0</v>
      </c>
      <c r="W34" s="18">
        <f t="shared" si="15"/>
        <v>0</v>
      </c>
      <c r="X34" s="10">
        <f t="shared" si="1"/>
        <v>0</v>
      </c>
      <c r="Y34" s="10">
        <f t="shared" si="3"/>
        <v>0</v>
      </c>
    </row>
    <row r="35" spans="1:25" ht="13.2" x14ac:dyDescent="0.15">
      <c r="A35" s="7" t="s">
        <v>152</v>
      </c>
      <c r="B35" s="21">
        <v>0</v>
      </c>
      <c r="C35" s="21"/>
      <c r="D35" s="18">
        <f t="shared" si="7"/>
        <v>0</v>
      </c>
      <c r="E35" s="18">
        <f t="shared" si="15"/>
        <v>0</v>
      </c>
      <c r="F35" s="18">
        <f t="shared" si="15"/>
        <v>0</v>
      </c>
      <c r="G35" s="18">
        <f t="shared" si="15"/>
        <v>0</v>
      </c>
      <c r="H35" s="18">
        <f t="shared" si="15"/>
        <v>0</v>
      </c>
      <c r="I35" s="18">
        <f t="shared" si="15"/>
        <v>0</v>
      </c>
      <c r="J35" s="18">
        <f t="shared" si="15"/>
        <v>0</v>
      </c>
      <c r="K35" s="18">
        <f t="shared" si="15"/>
        <v>0</v>
      </c>
      <c r="L35" s="18">
        <f t="shared" si="15"/>
        <v>0</v>
      </c>
      <c r="M35" s="18">
        <f t="shared" si="15"/>
        <v>0</v>
      </c>
      <c r="N35" s="18">
        <f t="shared" si="15"/>
        <v>0</v>
      </c>
      <c r="O35" s="18">
        <f t="shared" si="15"/>
        <v>0</v>
      </c>
      <c r="P35" s="18">
        <f t="shared" si="15"/>
        <v>0</v>
      </c>
      <c r="Q35" s="18">
        <f t="shared" si="15"/>
        <v>0</v>
      </c>
      <c r="R35" s="18">
        <f t="shared" si="15"/>
        <v>0</v>
      </c>
      <c r="S35" s="18">
        <f t="shared" si="15"/>
        <v>0</v>
      </c>
      <c r="T35" s="18">
        <f t="shared" si="15"/>
        <v>0</v>
      </c>
      <c r="U35" s="18">
        <f t="shared" si="15"/>
        <v>0</v>
      </c>
      <c r="V35" s="18">
        <f t="shared" si="15"/>
        <v>0</v>
      </c>
      <c r="W35" s="18">
        <f t="shared" si="15"/>
        <v>0</v>
      </c>
      <c r="X35" s="10">
        <f t="shared" si="1"/>
        <v>0</v>
      </c>
      <c r="Y35" s="10">
        <f t="shared" si="3"/>
        <v>0</v>
      </c>
    </row>
    <row r="36" spans="1:25" ht="13.2" x14ac:dyDescent="0.15">
      <c r="A36" s="7" t="s">
        <v>153</v>
      </c>
      <c r="B36" s="21">
        <v>0</v>
      </c>
      <c r="C36" s="21"/>
      <c r="D36" s="18">
        <f t="shared" si="7"/>
        <v>0</v>
      </c>
      <c r="E36" s="18">
        <f t="shared" si="15"/>
        <v>0</v>
      </c>
      <c r="F36" s="18">
        <f t="shared" si="15"/>
        <v>0</v>
      </c>
      <c r="G36" s="18">
        <f t="shared" si="15"/>
        <v>0</v>
      </c>
      <c r="H36" s="18">
        <f t="shared" si="15"/>
        <v>0</v>
      </c>
      <c r="I36" s="18">
        <f t="shared" si="15"/>
        <v>0</v>
      </c>
      <c r="J36" s="18">
        <f t="shared" si="15"/>
        <v>0</v>
      </c>
      <c r="K36" s="18">
        <f t="shared" si="15"/>
        <v>0</v>
      </c>
      <c r="L36" s="18">
        <f t="shared" si="15"/>
        <v>0</v>
      </c>
      <c r="M36" s="18">
        <f t="shared" si="15"/>
        <v>0</v>
      </c>
      <c r="N36" s="18">
        <f t="shared" si="15"/>
        <v>0</v>
      </c>
      <c r="O36" s="18">
        <f t="shared" si="15"/>
        <v>0</v>
      </c>
      <c r="P36" s="18">
        <f t="shared" si="15"/>
        <v>0</v>
      </c>
      <c r="Q36" s="18">
        <f t="shared" si="15"/>
        <v>0</v>
      </c>
      <c r="R36" s="18">
        <f t="shared" si="15"/>
        <v>0</v>
      </c>
      <c r="S36" s="18">
        <f t="shared" si="15"/>
        <v>0</v>
      </c>
      <c r="T36" s="18">
        <f t="shared" si="15"/>
        <v>0</v>
      </c>
      <c r="U36" s="18">
        <f t="shared" si="15"/>
        <v>0</v>
      </c>
      <c r="V36" s="18">
        <f t="shared" si="15"/>
        <v>0</v>
      </c>
      <c r="W36" s="18">
        <f t="shared" si="15"/>
        <v>0</v>
      </c>
      <c r="X36" s="10">
        <f t="shared" si="1"/>
        <v>0</v>
      </c>
      <c r="Y36" s="10">
        <f t="shared" si="3"/>
        <v>0</v>
      </c>
    </row>
    <row r="37" spans="1:25" ht="13.2" x14ac:dyDescent="0.15">
      <c r="A37" s="7" t="s">
        <v>103</v>
      </c>
      <c r="B37" s="21"/>
      <c r="C37" s="21"/>
      <c r="D37" s="18">
        <f t="shared" si="7"/>
        <v>0</v>
      </c>
      <c r="E37" s="18">
        <f t="shared" si="15"/>
        <v>0</v>
      </c>
      <c r="F37" s="18">
        <f t="shared" si="15"/>
        <v>0</v>
      </c>
      <c r="G37" s="18">
        <f t="shared" si="15"/>
        <v>0</v>
      </c>
      <c r="H37" s="18">
        <f t="shared" si="15"/>
        <v>0</v>
      </c>
      <c r="I37" s="18">
        <f t="shared" si="15"/>
        <v>0</v>
      </c>
      <c r="J37" s="18">
        <f t="shared" si="15"/>
        <v>0</v>
      </c>
      <c r="K37" s="18">
        <f t="shared" si="15"/>
        <v>0</v>
      </c>
      <c r="L37" s="18">
        <f t="shared" si="15"/>
        <v>0</v>
      </c>
      <c r="M37" s="18">
        <f t="shared" si="15"/>
        <v>0</v>
      </c>
      <c r="N37" s="18">
        <f t="shared" si="15"/>
        <v>0</v>
      </c>
      <c r="O37" s="18">
        <f t="shared" si="15"/>
        <v>0</v>
      </c>
      <c r="P37" s="18">
        <f t="shared" si="15"/>
        <v>0</v>
      </c>
      <c r="Q37" s="18">
        <f t="shared" si="15"/>
        <v>0</v>
      </c>
      <c r="R37" s="18">
        <f t="shared" si="15"/>
        <v>0</v>
      </c>
      <c r="S37" s="18">
        <f t="shared" si="15"/>
        <v>0</v>
      </c>
      <c r="T37" s="18">
        <f t="shared" si="15"/>
        <v>0</v>
      </c>
      <c r="U37" s="18">
        <f t="shared" si="15"/>
        <v>0</v>
      </c>
      <c r="V37" s="18">
        <f t="shared" si="15"/>
        <v>0</v>
      </c>
      <c r="W37" s="18">
        <f t="shared" si="15"/>
        <v>0</v>
      </c>
      <c r="X37" s="10">
        <f t="shared" si="1"/>
        <v>0</v>
      </c>
      <c r="Y37" s="10">
        <f t="shared" si="3"/>
        <v>0</v>
      </c>
    </row>
    <row r="38" spans="1:25" ht="13.8" thickBot="1" x14ac:dyDescent="0.2">
      <c r="A38" s="9" t="s">
        <v>154</v>
      </c>
      <c r="B38" s="22">
        <v>16075935</v>
      </c>
      <c r="C38" s="30"/>
      <c r="D38" s="18">
        <f>D28-(-D29+D35)</f>
        <v>2736640</v>
      </c>
      <c r="E38" s="18">
        <f t="shared" ref="E38:W38" si="16">E28-(-E29+E35)</f>
        <v>1578232</v>
      </c>
      <c r="F38" s="18">
        <f t="shared" si="16"/>
        <v>436893</v>
      </c>
      <c r="G38" s="18">
        <f t="shared" si="16"/>
        <v>836712</v>
      </c>
      <c r="H38" s="18">
        <f t="shared" si="16"/>
        <v>547119</v>
      </c>
      <c r="I38" s="18">
        <f t="shared" si="16"/>
        <v>1035120</v>
      </c>
      <c r="J38" s="18">
        <f t="shared" si="16"/>
        <v>626281</v>
      </c>
      <c r="K38" s="18">
        <f t="shared" si="16"/>
        <v>658347</v>
      </c>
      <c r="L38" s="18">
        <f t="shared" si="16"/>
        <v>796631</v>
      </c>
      <c r="M38" s="18">
        <f t="shared" si="16"/>
        <v>334683</v>
      </c>
      <c r="N38" s="18">
        <f t="shared" si="16"/>
        <v>785607</v>
      </c>
      <c r="O38" s="18">
        <f t="shared" si="16"/>
        <v>490002</v>
      </c>
      <c r="P38" s="18">
        <f t="shared" si="16"/>
        <v>478979</v>
      </c>
      <c r="Q38" s="18">
        <f t="shared" si="16"/>
        <v>531087</v>
      </c>
      <c r="R38" s="18">
        <f t="shared" si="16"/>
        <v>494010</v>
      </c>
      <c r="S38" s="18">
        <f t="shared" si="16"/>
        <v>1406881</v>
      </c>
      <c r="T38" s="18">
        <f t="shared" si="16"/>
        <v>492007</v>
      </c>
      <c r="U38" s="18">
        <f t="shared" si="16"/>
        <v>631291</v>
      </c>
      <c r="V38" s="18">
        <f t="shared" si="16"/>
        <v>725484</v>
      </c>
      <c r="W38" s="18">
        <f t="shared" si="16"/>
        <v>453929</v>
      </c>
      <c r="X38" s="10">
        <f t="shared" si="1"/>
        <v>16075935</v>
      </c>
      <c r="Y38" s="10">
        <f t="shared" si="3"/>
        <v>0</v>
      </c>
    </row>
    <row r="40" spans="1:25" ht="13.5" customHeight="1" x14ac:dyDescent="0.15">
      <c r="A40" s="36" t="s">
        <v>166</v>
      </c>
      <c r="B40" s="36"/>
      <c r="C40" s="29"/>
      <c r="D40" s="3">
        <f>D38+'純資産変動計算書（NW）'!D5</f>
        <v>0</v>
      </c>
      <c r="E40" s="3">
        <f>E38+'純資産変動計算書（NW）'!E5</f>
        <v>0</v>
      </c>
      <c r="F40" s="3">
        <f>F38+'純資産変動計算書（NW）'!F5</f>
        <v>0</v>
      </c>
      <c r="G40" s="3">
        <f>G38+'純資産変動計算書（NW）'!G5</f>
        <v>0</v>
      </c>
      <c r="H40" s="3">
        <f>H38+'純資産変動計算書（NW）'!H5</f>
        <v>0</v>
      </c>
      <c r="I40" s="3">
        <f>I38+'純資産変動計算書（NW）'!I5</f>
        <v>0</v>
      </c>
      <c r="J40" s="3">
        <f>J38+'純資産変動計算書（NW）'!J5</f>
        <v>0</v>
      </c>
      <c r="K40" s="3">
        <f>K38+'純資産変動計算書（NW）'!K5</f>
        <v>0</v>
      </c>
      <c r="L40" s="3">
        <f>L38+'純資産変動計算書（NW）'!L5</f>
        <v>0</v>
      </c>
      <c r="M40" s="3">
        <f>M38+'純資産変動計算書（NW）'!M5</f>
        <v>0</v>
      </c>
      <c r="N40" s="3">
        <f>N38+'純資産変動計算書（NW）'!N5</f>
        <v>0</v>
      </c>
      <c r="O40" s="3">
        <f>O38+'純資産変動計算書（NW）'!O5</f>
        <v>0</v>
      </c>
      <c r="P40" s="3">
        <f>P38+'純資産変動計算書（NW）'!P5</f>
        <v>0</v>
      </c>
      <c r="Q40" s="3">
        <f>Q38+'純資産変動計算書（NW）'!Q5</f>
        <v>0</v>
      </c>
      <c r="R40" s="3">
        <f>R38+'純資産変動計算書（NW）'!R5</f>
        <v>0</v>
      </c>
      <c r="S40" s="3">
        <f>S38+'純資産変動計算書（NW）'!S5</f>
        <v>0</v>
      </c>
      <c r="T40" s="3">
        <f>T38+'純資産変動計算書（NW）'!T5</f>
        <v>0</v>
      </c>
      <c r="U40" s="3">
        <f>U38+'純資産変動計算書（NW）'!U5</f>
        <v>0</v>
      </c>
      <c r="V40" s="3">
        <f>V38+'純資産変動計算書（NW）'!V5</f>
        <v>0</v>
      </c>
      <c r="W40" s="3">
        <f>W38+'純資産変動計算書（NW）'!W5</f>
        <v>0</v>
      </c>
      <c r="X40" s="3">
        <f>X38+'純資産変動計算書（NW）'!X5</f>
        <v>0</v>
      </c>
      <c r="Y40" s="3">
        <f>Y38+'純資産変動計算書（NW）'!Y5</f>
        <v>0</v>
      </c>
    </row>
  </sheetData>
  <mergeCells count="3">
    <mergeCell ref="X2:X3"/>
    <mergeCell ref="Y2:Y3"/>
    <mergeCell ref="A40:B40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7030A0"/>
  </sheetPr>
  <dimension ref="A2:Y22"/>
  <sheetViews>
    <sheetView zoomScaleNormal="100" workbookViewId="0">
      <selection activeCell="D23" sqref="D23"/>
    </sheetView>
  </sheetViews>
  <sheetFormatPr defaultColWidth="8.88671875" defaultRowHeight="10.8" x14ac:dyDescent="0.15"/>
  <cols>
    <col min="1" max="1" width="25.77734375" style="3" customWidth="1"/>
    <col min="2" max="2" width="12.77734375" style="3" bestFit="1" customWidth="1"/>
    <col min="3" max="3" width="1.33203125" style="3" customWidth="1"/>
    <col min="4" max="4" width="12.6640625" style="3" bestFit="1" customWidth="1"/>
    <col min="5" max="17" width="12.6640625" style="3" customWidth="1"/>
    <col min="18" max="20" width="12.6640625" style="3" bestFit="1" customWidth="1"/>
    <col min="21" max="25" width="10.6640625" style="3" customWidth="1"/>
    <col min="26" max="16384" width="8.88671875" style="3"/>
  </cols>
  <sheetData>
    <row r="2" spans="1:25" ht="21.6" thickBot="1" x14ac:dyDescent="0.3">
      <c r="A2" s="2" t="s">
        <v>0</v>
      </c>
      <c r="B2" s="11" t="s">
        <v>158</v>
      </c>
      <c r="C2" s="11"/>
      <c r="D2" s="12" t="str">
        <f>按分率!B3</f>
        <v>小樽市</v>
      </c>
      <c r="E2" s="12" t="str">
        <f>按分率!C3</f>
        <v>俱知安町</v>
      </c>
      <c r="F2" s="12" t="str">
        <f>按分率!D3</f>
        <v>島牧村</v>
      </c>
      <c r="G2" s="12" t="str">
        <f>按分率!E3</f>
        <v>共和町</v>
      </c>
      <c r="H2" s="12" t="str">
        <f>按分率!F3</f>
        <v>寿都町</v>
      </c>
      <c r="I2" s="12" t="str">
        <f>按分率!G3</f>
        <v>岩内町</v>
      </c>
      <c r="J2" s="12" t="str">
        <f>按分率!H3</f>
        <v>黒松内町</v>
      </c>
      <c r="K2" s="12" t="str">
        <f>按分率!I3</f>
        <v>泊村</v>
      </c>
      <c r="L2" s="12" t="str">
        <f>按分率!J3</f>
        <v>蘭越町</v>
      </c>
      <c r="M2" s="12" t="str">
        <f>按分率!K3</f>
        <v>神恵内村</v>
      </c>
      <c r="N2" s="12" t="str">
        <f>按分率!L3</f>
        <v>ニセコ町</v>
      </c>
      <c r="O2" s="12" t="str">
        <f>按分率!M3</f>
        <v>積丹町</v>
      </c>
      <c r="P2" s="12" t="str">
        <f>按分率!N3</f>
        <v>真狩村</v>
      </c>
      <c r="Q2" s="12" t="str">
        <f>按分率!O3</f>
        <v>古平町</v>
      </c>
      <c r="R2" s="12" t="str">
        <f>按分率!P3</f>
        <v>留寿都村</v>
      </c>
      <c r="S2" s="12" t="str">
        <f>按分率!Q3</f>
        <v>余市町</v>
      </c>
      <c r="T2" s="12" t="str">
        <f>按分率!R3</f>
        <v>喜茂別町</v>
      </c>
      <c r="U2" s="12" t="str">
        <f>按分率!S3</f>
        <v>仁木町</v>
      </c>
      <c r="V2" s="12" t="str">
        <f>按分率!T3</f>
        <v>京極町</v>
      </c>
      <c r="W2" s="12" t="str">
        <f>按分率!U3</f>
        <v>赤井川村</v>
      </c>
      <c r="X2" s="34" t="str">
        <f>'行政コスト計算書（PL）'!X2</f>
        <v>検算</v>
      </c>
      <c r="Y2" s="34" t="s">
        <v>162</v>
      </c>
    </row>
    <row r="3" spans="1:25" ht="12.6" thickBot="1" x14ac:dyDescent="0.2">
      <c r="B3" s="4" t="s">
        <v>1</v>
      </c>
      <c r="C3" s="31"/>
      <c r="D3" s="13">
        <f>'行政コスト計算書（PL）'!D3</f>
        <v>0.17023000685657297</v>
      </c>
      <c r="E3" s="13">
        <f>'行政コスト計算書（PL）'!E3</f>
        <v>9.8173658293336657E-2</v>
      </c>
      <c r="F3" s="13">
        <f>'行政コスト計算書（PL）'!F3</f>
        <v>2.7176961914853831E-2</v>
      </c>
      <c r="G3" s="13">
        <f>'行政コスト計算書（PL）'!G3</f>
        <v>5.2047622015832448E-2</v>
      </c>
      <c r="H3" s="13">
        <f>'行政コスト計算書（PL）'!H3</f>
        <v>3.4033534875023377E-2</v>
      </c>
      <c r="I3" s="13">
        <f>'行政コスト計算書（PL）'!I3</f>
        <v>6.4389453344137634E-2</v>
      </c>
      <c r="J3" s="13">
        <f>'行政コスト計算書（PL）'!J3</f>
        <v>3.8957800910054227E-2</v>
      </c>
      <c r="K3" s="13">
        <f>'行政コスト計算書（PL）'!K3</f>
        <v>4.0952440316649005E-2</v>
      </c>
      <c r="L3" s="13">
        <f>'行政コスト計算書（PL）'!L3</f>
        <v>4.9554322757588982E-2</v>
      </c>
      <c r="M3" s="13">
        <f>'行政コスト計算書（PL）'!M3</f>
        <v>2.0819048806332979E-2</v>
      </c>
      <c r="N3" s="13">
        <f>'行政コスト計算書（PL）'!N3</f>
        <v>4.8868665461572022E-2</v>
      </c>
      <c r="O3" s="13">
        <f>'行政コスト計算書（PL）'!O3</f>
        <v>3.0480583432026431E-2</v>
      </c>
      <c r="P3" s="13">
        <f>'行政コスト計算書（PL）'!P3</f>
        <v>2.9794926136009474E-2</v>
      </c>
      <c r="Q3" s="13">
        <f>'行政コスト計算書（PL）'!Q3</f>
        <v>3.3036215171725988E-2</v>
      </c>
      <c r="R3" s="13">
        <f>'行政コスト計算書（PL）'!R3</f>
        <v>3.0729913357850774E-2</v>
      </c>
      <c r="S3" s="13">
        <f>'行政コスト計算書（PL）'!S3</f>
        <v>8.7514803964345828E-2</v>
      </c>
      <c r="T3" s="13">
        <f>'行政コスト計算書（PL）'!T3</f>
        <v>3.0605248394938604E-2</v>
      </c>
      <c r="U3" s="13">
        <f>'行政コスト計算書（PL）'!U3</f>
        <v>3.9269463317334663E-2</v>
      </c>
      <c r="V3" s="13">
        <f>'行政コスト計算書（PL）'!V3</f>
        <v>4.512871657420682E-2</v>
      </c>
      <c r="W3" s="13">
        <f>'行政コスト計算書（PL）'!W3</f>
        <v>2.8236614099607305E-2</v>
      </c>
      <c r="X3" s="35"/>
      <c r="Y3" s="35"/>
    </row>
    <row r="4" spans="1:25" ht="13.2" x14ac:dyDescent="0.15">
      <c r="A4" s="5" t="s">
        <v>44</v>
      </c>
      <c r="B4" s="23">
        <v>832010</v>
      </c>
      <c r="C4" s="32"/>
      <c r="D4" s="18">
        <f>ROUNDDOWN($B4*D$3,0)+9</f>
        <v>141642</v>
      </c>
      <c r="E4" s="18">
        <f t="shared" ref="E4:W4" si="0">ROUNDDOWN($B4*E$3,0)</f>
        <v>81681</v>
      </c>
      <c r="F4" s="18">
        <f t="shared" si="0"/>
        <v>22611</v>
      </c>
      <c r="G4" s="18">
        <f t="shared" si="0"/>
        <v>43304</v>
      </c>
      <c r="H4" s="18">
        <f t="shared" si="0"/>
        <v>28316</v>
      </c>
      <c r="I4" s="18">
        <f t="shared" si="0"/>
        <v>53572</v>
      </c>
      <c r="J4" s="18">
        <f t="shared" si="0"/>
        <v>32413</v>
      </c>
      <c r="K4" s="18">
        <f t="shared" si="0"/>
        <v>34072</v>
      </c>
      <c r="L4" s="18">
        <f t="shared" si="0"/>
        <v>41229</v>
      </c>
      <c r="M4" s="18">
        <f t="shared" si="0"/>
        <v>17321</v>
      </c>
      <c r="N4" s="18">
        <f t="shared" si="0"/>
        <v>40659</v>
      </c>
      <c r="O4" s="18">
        <f t="shared" si="0"/>
        <v>25360</v>
      </c>
      <c r="P4" s="18">
        <f t="shared" si="0"/>
        <v>24789</v>
      </c>
      <c r="Q4" s="18">
        <f t="shared" si="0"/>
        <v>27486</v>
      </c>
      <c r="R4" s="18">
        <f t="shared" si="0"/>
        <v>25567</v>
      </c>
      <c r="S4" s="18">
        <f t="shared" si="0"/>
        <v>72813</v>
      </c>
      <c r="T4" s="18">
        <f t="shared" si="0"/>
        <v>25463</v>
      </c>
      <c r="U4" s="18">
        <f t="shared" si="0"/>
        <v>32672</v>
      </c>
      <c r="V4" s="18">
        <f t="shared" si="0"/>
        <v>37547</v>
      </c>
      <c r="W4" s="18">
        <f t="shared" si="0"/>
        <v>23493</v>
      </c>
      <c r="X4" s="10">
        <f t="shared" ref="X4:X19" si="1">SUM(D4:W4)</f>
        <v>832010</v>
      </c>
      <c r="Y4" s="10">
        <f>X4-B4</f>
        <v>0</v>
      </c>
    </row>
    <row r="5" spans="1:25" ht="13.2" x14ac:dyDescent="0.15">
      <c r="A5" s="7" t="s">
        <v>45</v>
      </c>
      <c r="B5" s="21">
        <v>-16075935</v>
      </c>
      <c r="C5" s="21"/>
      <c r="D5" s="18">
        <f>-'行政コスト計算書（PL）'!D38</f>
        <v>-2736640</v>
      </c>
      <c r="E5" s="18">
        <f>-'行政コスト計算書（PL）'!E38</f>
        <v>-1578232</v>
      </c>
      <c r="F5" s="18">
        <f>-'行政コスト計算書（PL）'!F38</f>
        <v>-436893</v>
      </c>
      <c r="G5" s="18">
        <f>-'行政コスト計算書（PL）'!G38</f>
        <v>-836712</v>
      </c>
      <c r="H5" s="18">
        <f>-'行政コスト計算書（PL）'!H38</f>
        <v>-547119</v>
      </c>
      <c r="I5" s="18">
        <f>-'行政コスト計算書（PL）'!I38</f>
        <v>-1035120</v>
      </c>
      <c r="J5" s="18">
        <f>-'行政コスト計算書（PL）'!J38</f>
        <v>-626281</v>
      </c>
      <c r="K5" s="18">
        <f>-'行政コスト計算書（PL）'!K38</f>
        <v>-658347</v>
      </c>
      <c r="L5" s="18">
        <f>-'行政コスト計算書（PL）'!L38</f>
        <v>-796631</v>
      </c>
      <c r="M5" s="18">
        <f>-'行政コスト計算書（PL）'!M38</f>
        <v>-334683</v>
      </c>
      <c r="N5" s="18">
        <f>-'行政コスト計算書（PL）'!N38</f>
        <v>-785607</v>
      </c>
      <c r="O5" s="18">
        <f>-'行政コスト計算書（PL）'!O38</f>
        <v>-490002</v>
      </c>
      <c r="P5" s="18">
        <f>-'行政コスト計算書（PL）'!P38</f>
        <v>-478979</v>
      </c>
      <c r="Q5" s="18">
        <f>-'行政コスト計算書（PL）'!Q38</f>
        <v>-531087</v>
      </c>
      <c r="R5" s="18">
        <f>-'行政コスト計算書（PL）'!R38</f>
        <v>-494010</v>
      </c>
      <c r="S5" s="18">
        <f>-'行政コスト計算書（PL）'!S38</f>
        <v>-1406881</v>
      </c>
      <c r="T5" s="18">
        <f>-'行政コスト計算書（PL）'!T38</f>
        <v>-492007</v>
      </c>
      <c r="U5" s="18">
        <f>-'行政コスト計算書（PL）'!U38</f>
        <v>-631291</v>
      </c>
      <c r="V5" s="18">
        <f>-'行政コスト計算書（PL）'!V38</f>
        <v>-725484</v>
      </c>
      <c r="W5" s="18">
        <f>-'行政コスト計算書（PL）'!W38</f>
        <v>-453929</v>
      </c>
      <c r="X5" s="10">
        <f t="shared" si="1"/>
        <v>-16075935</v>
      </c>
      <c r="Y5" s="10">
        <f t="shared" ref="Y5:Y19" si="2">X5-B5</f>
        <v>0</v>
      </c>
    </row>
    <row r="6" spans="1:25" ht="13.2" x14ac:dyDescent="0.15">
      <c r="A6" s="7" t="s">
        <v>46</v>
      </c>
      <c r="B6" s="21">
        <v>16143000</v>
      </c>
      <c r="C6" s="21"/>
      <c r="D6" s="18">
        <f>SUM(D7:D8)</f>
        <v>2748035</v>
      </c>
      <c r="E6" s="18">
        <f t="shared" ref="E6:W6" si="3">SUM(E7:E8)</f>
        <v>1584817</v>
      </c>
      <c r="F6" s="18">
        <f t="shared" si="3"/>
        <v>438717</v>
      </c>
      <c r="G6" s="18">
        <f t="shared" si="3"/>
        <v>840204</v>
      </c>
      <c r="H6" s="18">
        <f t="shared" si="3"/>
        <v>549403</v>
      </c>
      <c r="I6" s="18">
        <f t="shared" si="3"/>
        <v>1039438</v>
      </c>
      <c r="J6" s="18">
        <f t="shared" si="3"/>
        <v>628895</v>
      </c>
      <c r="K6" s="18">
        <f t="shared" si="3"/>
        <v>661095</v>
      </c>
      <c r="L6" s="18">
        <f t="shared" si="3"/>
        <v>799955</v>
      </c>
      <c r="M6" s="18">
        <f t="shared" si="3"/>
        <v>336081</v>
      </c>
      <c r="N6" s="18">
        <f t="shared" si="3"/>
        <v>788886</v>
      </c>
      <c r="O6" s="18">
        <f t="shared" si="3"/>
        <v>492048</v>
      </c>
      <c r="P6" s="18">
        <f t="shared" si="3"/>
        <v>480979</v>
      </c>
      <c r="Q6" s="18">
        <f t="shared" si="3"/>
        <v>533303</v>
      </c>
      <c r="R6" s="18">
        <f t="shared" si="3"/>
        <v>496072</v>
      </c>
      <c r="S6" s="18">
        <f t="shared" si="3"/>
        <v>1412751</v>
      </c>
      <c r="T6" s="18">
        <f t="shared" si="3"/>
        <v>494060</v>
      </c>
      <c r="U6" s="18">
        <f t="shared" si="3"/>
        <v>633926</v>
      </c>
      <c r="V6" s="18">
        <f t="shared" si="3"/>
        <v>728512</v>
      </c>
      <c r="W6" s="18">
        <f t="shared" si="3"/>
        <v>455823</v>
      </c>
      <c r="X6" s="10">
        <f t="shared" si="1"/>
        <v>16143000</v>
      </c>
      <c r="Y6" s="10">
        <f t="shared" si="2"/>
        <v>0</v>
      </c>
    </row>
    <row r="7" spans="1:25" ht="13.2" x14ac:dyDescent="0.15">
      <c r="A7" s="7" t="s">
        <v>47</v>
      </c>
      <c r="B7" s="21">
        <v>16043000</v>
      </c>
      <c r="C7" s="21"/>
      <c r="D7" s="18">
        <f t="shared" ref="D7:W17" si="4">ROUNDDOWN($B7*D$3,0)</f>
        <v>2731000</v>
      </c>
      <c r="E7" s="18">
        <f t="shared" si="4"/>
        <v>1575000</v>
      </c>
      <c r="F7" s="18">
        <f t="shared" si="4"/>
        <v>436000</v>
      </c>
      <c r="G7" s="18">
        <f t="shared" si="4"/>
        <v>835000</v>
      </c>
      <c r="H7" s="18">
        <f t="shared" si="4"/>
        <v>546000</v>
      </c>
      <c r="I7" s="18">
        <f t="shared" si="4"/>
        <v>1033000</v>
      </c>
      <c r="J7" s="18">
        <f t="shared" si="4"/>
        <v>625000</v>
      </c>
      <c r="K7" s="18">
        <f t="shared" si="4"/>
        <v>657000</v>
      </c>
      <c r="L7" s="18">
        <f t="shared" si="4"/>
        <v>795000</v>
      </c>
      <c r="M7" s="18">
        <f t="shared" si="4"/>
        <v>334000</v>
      </c>
      <c r="N7" s="18">
        <f t="shared" si="4"/>
        <v>784000</v>
      </c>
      <c r="O7" s="18">
        <f t="shared" si="4"/>
        <v>489000</v>
      </c>
      <c r="P7" s="18">
        <f t="shared" si="4"/>
        <v>478000</v>
      </c>
      <c r="Q7" s="18">
        <f t="shared" si="4"/>
        <v>530000</v>
      </c>
      <c r="R7" s="18">
        <f t="shared" si="4"/>
        <v>493000</v>
      </c>
      <c r="S7" s="18">
        <f t="shared" si="4"/>
        <v>1404000</v>
      </c>
      <c r="T7" s="18">
        <f t="shared" si="4"/>
        <v>491000</v>
      </c>
      <c r="U7" s="18">
        <f t="shared" si="4"/>
        <v>630000</v>
      </c>
      <c r="V7" s="18">
        <f t="shared" si="4"/>
        <v>724000</v>
      </c>
      <c r="W7" s="18">
        <f t="shared" si="4"/>
        <v>453000</v>
      </c>
      <c r="X7" s="10">
        <f t="shared" si="1"/>
        <v>16043000</v>
      </c>
      <c r="Y7" s="10">
        <f t="shared" si="2"/>
        <v>0</v>
      </c>
    </row>
    <row r="8" spans="1:25" ht="13.2" x14ac:dyDescent="0.15">
      <c r="A8" s="7" t="s">
        <v>48</v>
      </c>
      <c r="B8" s="21">
        <v>100000</v>
      </c>
      <c r="C8" s="21"/>
      <c r="D8" s="18">
        <f>ROUNDDOWN($B8*D$3,0)+12</f>
        <v>17035</v>
      </c>
      <c r="E8" s="18">
        <f t="shared" si="4"/>
        <v>9817</v>
      </c>
      <c r="F8" s="18">
        <f t="shared" si="4"/>
        <v>2717</v>
      </c>
      <c r="G8" s="18">
        <f t="shared" si="4"/>
        <v>5204</v>
      </c>
      <c r="H8" s="18">
        <f t="shared" si="4"/>
        <v>3403</v>
      </c>
      <c r="I8" s="18">
        <f t="shared" si="4"/>
        <v>6438</v>
      </c>
      <c r="J8" s="18">
        <f t="shared" si="4"/>
        <v>3895</v>
      </c>
      <c r="K8" s="18">
        <f t="shared" si="4"/>
        <v>4095</v>
      </c>
      <c r="L8" s="18">
        <f t="shared" si="4"/>
        <v>4955</v>
      </c>
      <c r="M8" s="18">
        <f t="shared" si="4"/>
        <v>2081</v>
      </c>
      <c r="N8" s="18">
        <f t="shared" si="4"/>
        <v>4886</v>
      </c>
      <c r="O8" s="18">
        <f t="shared" si="4"/>
        <v>3048</v>
      </c>
      <c r="P8" s="18">
        <f t="shared" si="4"/>
        <v>2979</v>
      </c>
      <c r="Q8" s="18">
        <f t="shared" si="4"/>
        <v>3303</v>
      </c>
      <c r="R8" s="18">
        <f t="shared" si="4"/>
        <v>3072</v>
      </c>
      <c r="S8" s="18">
        <f t="shared" si="4"/>
        <v>8751</v>
      </c>
      <c r="T8" s="18">
        <f t="shared" si="4"/>
        <v>3060</v>
      </c>
      <c r="U8" s="18">
        <f t="shared" si="4"/>
        <v>3926</v>
      </c>
      <c r="V8" s="18">
        <f t="shared" si="4"/>
        <v>4512</v>
      </c>
      <c r="W8" s="18">
        <f t="shared" si="4"/>
        <v>2823</v>
      </c>
      <c r="X8" s="10">
        <f t="shared" si="1"/>
        <v>100000</v>
      </c>
      <c r="Y8" s="10">
        <f t="shared" si="2"/>
        <v>0</v>
      </c>
    </row>
    <row r="9" spans="1:25" ht="13.2" x14ac:dyDescent="0.15">
      <c r="A9" s="7" t="s">
        <v>49</v>
      </c>
      <c r="B9" s="21">
        <v>67065</v>
      </c>
      <c r="C9" s="21"/>
      <c r="D9" s="18">
        <f>D5+D6</f>
        <v>11395</v>
      </c>
      <c r="E9" s="18">
        <f t="shared" ref="E9:W9" si="5">E5+E6</f>
        <v>6585</v>
      </c>
      <c r="F9" s="18">
        <f t="shared" si="5"/>
        <v>1824</v>
      </c>
      <c r="G9" s="18">
        <f t="shared" si="5"/>
        <v>3492</v>
      </c>
      <c r="H9" s="18">
        <f t="shared" si="5"/>
        <v>2284</v>
      </c>
      <c r="I9" s="18">
        <f t="shared" si="5"/>
        <v>4318</v>
      </c>
      <c r="J9" s="18">
        <f t="shared" si="5"/>
        <v>2614</v>
      </c>
      <c r="K9" s="18">
        <f t="shared" si="5"/>
        <v>2748</v>
      </c>
      <c r="L9" s="18">
        <f t="shared" si="5"/>
        <v>3324</v>
      </c>
      <c r="M9" s="18">
        <f t="shared" si="5"/>
        <v>1398</v>
      </c>
      <c r="N9" s="18">
        <f t="shared" si="5"/>
        <v>3279</v>
      </c>
      <c r="O9" s="18">
        <f t="shared" si="5"/>
        <v>2046</v>
      </c>
      <c r="P9" s="18">
        <f t="shared" si="5"/>
        <v>2000</v>
      </c>
      <c r="Q9" s="18">
        <f t="shared" si="5"/>
        <v>2216</v>
      </c>
      <c r="R9" s="18">
        <f t="shared" si="5"/>
        <v>2062</v>
      </c>
      <c r="S9" s="18">
        <f t="shared" si="5"/>
        <v>5870</v>
      </c>
      <c r="T9" s="18">
        <f t="shared" si="5"/>
        <v>2053</v>
      </c>
      <c r="U9" s="18">
        <f t="shared" si="5"/>
        <v>2635</v>
      </c>
      <c r="V9" s="18">
        <f t="shared" si="5"/>
        <v>3028</v>
      </c>
      <c r="W9" s="18">
        <f t="shared" si="5"/>
        <v>1894</v>
      </c>
      <c r="X9" s="10">
        <f t="shared" si="1"/>
        <v>67065</v>
      </c>
      <c r="Y9" s="10">
        <f t="shared" si="2"/>
        <v>0</v>
      </c>
    </row>
    <row r="10" spans="1:25" ht="13.2" x14ac:dyDescent="0.15">
      <c r="A10" s="7" t="s">
        <v>50</v>
      </c>
      <c r="B10" s="21"/>
      <c r="C10" s="21"/>
      <c r="D10" s="18">
        <f t="shared" si="4"/>
        <v>0</v>
      </c>
      <c r="E10" s="18">
        <f t="shared" si="4"/>
        <v>0</v>
      </c>
      <c r="F10" s="18">
        <f t="shared" si="4"/>
        <v>0</v>
      </c>
      <c r="G10" s="18">
        <f t="shared" si="4"/>
        <v>0</v>
      </c>
      <c r="H10" s="18">
        <f t="shared" si="4"/>
        <v>0</v>
      </c>
      <c r="I10" s="18">
        <f t="shared" si="4"/>
        <v>0</v>
      </c>
      <c r="J10" s="18">
        <f t="shared" si="4"/>
        <v>0</v>
      </c>
      <c r="K10" s="18">
        <f t="shared" si="4"/>
        <v>0</v>
      </c>
      <c r="L10" s="18">
        <f t="shared" si="4"/>
        <v>0</v>
      </c>
      <c r="M10" s="18">
        <f t="shared" si="4"/>
        <v>0</v>
      </c>
      <c r="N10" s="18">
        <f t="shared" si="4"/>
        <v>0</v>
      </c>
      <c r="O10" s="18">
        <f t="shared" si="4"/>
        <v>0</v>
      </c>
      <c r="P10" s="18">
        <f t="shared" si="4"/>
        <v>0</v>
      </c>
      <c r="Q10" s="18">
        <f t="shared" si="4"/>
        <v>0</v>
      </c>
      <c r="R10" s="18">
        <f t="shared" si="4"/>
        <v>0</v>
      </c>
      <c r="S10" s="18">
        <f t="shared" si="4"/>
        <v>0</v>
      </c>
      <c r="T10" s="18">
        <f t="shared" si="4"/>
        <v>0</v>
      </c>
      <c r="U10" s="18">
        <f t="shared" si="4"/>
        <v>0</v>
      </c>
      <c r="V10" s="18">
        <f t="shared" si="4"/>
        <v>0</v>
      </c>
      <c r="W10" s="18">
        <f t="shared" si="4"/>
        <v>0</v>
      </c>
      <c r="X10" s="10">
        <f t="shared" si="1"/>
        <v>0</v>
      </c>
      <c r="Y10" s="10">
        <f t="shared" si="2"/>
        <v>0</v>
      </c>
    </row>
    <row r="11" spans="1:25" ht="13.2" x14ac:dyDescent="0.15">
      <c r="A11" s="7" t="s">
        <v>51</v>
      </c>
      <c r="B11" s="21"/>
      <c r="C11" s="21"/>
      <c r="D11" s="18">
        <f t="shared" si="4"/>
        <v>0</v>
      </c>
      <c r="E11" s="18">
        <f t="shared" si="4"/>
        <v>0</v>
      </c>
      <c r="F11" s="18">
        <f t="shared" si="4"/>
        <v>0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8">
        <f t="shared" si="4"/>
        <v>0</v>
      </c>
      <c r="R11" s="18">
        <f t="shared" si="4"/>
        <v>0</v>
      </c>
      <c r="S11" s="18">
        <f t="shared" si="4"/>
        <v>0</v>
      </c>
      <c r="T11" s="18">
        <f t="shared" si="4"/>
        <v>0</v>
      </c>
      <c r="U11" s="18">
        <f t="shared" si="4"/>
        <v>0</v>
      </c>
      <c r="V11" s="18">
        <f t="shared" si="4"/>
        <v>0</v>
      </c>
      <c r="W11" s="18">
        <f t="shared" si="4"/>
        <v>0</v>
      </c>
      <c r="X11" s="10">
        <f t="shared" si="1"/>
        <v>0</v>
      </c>
      <c r="Y11" s="10">
        <f t="shared" si="2"/>
        <v>0</v>
      </c>
    </row>
    <row r="12" spans="1:25" ht="13.2" x14ac:dyDescent="0.15">
      <c r="A12" s="7" t="s">
        <v>52</v>
      </c>
      <c r="B12" s="21"/>
      <c r="C12" s="21"/>
      <c r="D12" s="18">
        <f t="shared" si="4"/>
        <v>0</v>
      </c>
      <c r="E12" s="18">
        <f t="shared" si="4"/>
        <v>0</v>
      </c>
      <c r="F12" s="18">
        <f t="shared" si="4"/>
        <v>0</v>
      </c>
      <c r="G12" s="18">
        <f t="shared" si="4"/>
        <v>0</v>
      </c>
      <c r="H12" s="18">
        <f t="shared" si="4"/>
        <v>0</v>
      </c>
      <c r="I12" s="18">
        <f t="shared" si="4"/>
        <v>0</v>
      </c>
      <c r="J12" s="18">
        <f t="shared" si="4"/>
        <v>0</v>
      </c>
      <c r="K12" s="18">
        <f t="shared" si="4"/>
        <v>0</v>
      </c>
      <c r="L12" s="18">
        <f t="shared" si="4"/>
        <v>0</v>
      </c>
      <c r="M12" s="18">
        <f t="shared" si="4"/>
        <v>0</v>
      </c>
      <c r="N12" s="18">
        <f t="shared" si="4"/>
        <v>0</v>
      </c>
      <c r="O12" s="18">
        <f t="shared" si="4"/>
        <v>0</v>
      </c>
      <c r="P12" s="18">
        <f t="shared" si="4"/>
        <v>0</v>
      </c>
      <c r="Q12" s="18">
        <f t="shared" si="4"/>
        <v>0</v>
      </c>
      <c r="R12" s="18">
        <f t="shared" si="4"/>
        <v>0</v>
      </c>
      <c r="S12" s="18">
        <f t="shared" si="4"/>
        <v>0</v>
      </c>
      <c r="T12" s="18">
        <f t="shared" si="4"/>
        <v>0</v>
      </c>
      <c r="U12" s="18">
        <f t="shared" si="4"/>
        <v>0</v>
      </c>
      <c r="V12" s="18">
        <f t="shared" si="4"/>
        <v>0</v>
      </c>
      <c r="W12" s="18">
        <f t="shared" si="4"/>
        <v>0</v>
      </c>
      <c r="X12" s="10">
        <f t="shared" si="1"/>
        <v>0</v>
      </c>
      <c r="Y12" s="10">
        <f t="shared" si="2"/>
        <v>0</v>
      </c>
    </row>
    <row r="13" spans="1:25" ht="13.2" x14ac:dyDescent="0.15">
      <c r="A13" s="7" t="s">
        <v>53</v>
      </c>
      <c r="B13" s="21"/>
      <c r="C13" s="21"/>
      <c r="D13" s="18">
        <f t="shared" si="4"/>
        <v>0</v>
      </c>
      <c r="E13" s="18">
        <f t="shared" si="4"/>
        <v>0</v>
      </c>
      <c r="F13" s="18">
        <f t="shared" si="4"/>
        <v>0</v>
      </c>
      <c r="G13" s="18">
        <f t="shared" si="4"/>
        <v>0</v>
      </c>
      <c r="H13" s="18">
        <f t="shared" si="4"/>
        <v>0</v>
      </c>
      <c r="I13" s="18">
        <f t="shared" si="4"/>
        <v>0</v>
      </c>
      <c r="J13" s="18">
        <f t="shared" si="4"/>
        <v>0</v>
      </c>
      <c r="K13" s="18">
        <f t="shared" si="4"/>
        <v>0</v>
      </c>
      <c r="L13" s="18">
        <f t="shared" si="4"/>
        <v>0</v>
      </c>
      <c r="M13" s="18">
        <f t="shared" si="4"/>
        <v>0</v>
      </c>
      <c r="N13" s="18">
        <f t="shared" si="4"/>
        <v>0</v>
      </c>
      <c r="O13" s="18">
        <f t="shared" si="4"/>
        <v>0</v>
      </c>
      <c r="P13" s="18">
        <f t="shared" si="4"/>
        <v>0</v>
      </c>
      <c r="Q13" s="18">
        <f t="shared" si="4"/>
        <v>0</v>
      </c>
      <c r="R13" s="18">
        <f t="shared" si="4"/>
        <v>0</v>
      </c>
      <c r="S13" s="18">
        <f t="shared" si="4"/>
        <v>0</v>
      </c>
      <c r="T13" s="18">
        <f t="shared" si="4"/>
        <v>0</v>
      </c>
      <c r="U13" s="18">
        <f t="shared" si="4"/>
        <v>0</v>
      </c>
      <c r="V13" s="18">
        <f t="shared" si="4"/>
        <v>0</v>
      </c>
      <c r="W13" s="18">
        <f t="shared" si="4"/>
        <v>0</v>
      </c>
      <c r="X13" s="10">
        <f t="shared" si="1"/>
        <v>0</v>
      </c>
      <c r="Y13" s="10">
        <f t="shared" si="2"/>
        <v>0</v>
      </c>
    </row>
    <row r="14" spans="1:25" ht="13.2" x14ac:dyDescent="0.15">
      <c r="A14" s="7" t="s">
        <v>54</v>
      </c>
      <c r="B14" s="21"/>
      <c r="C14" s="21"/>
      <c r="D14" s="18">
        <f t="shared" si="4"/>
        <v>0</v>
      </c>
      <c r="E14" s="18">
        <f t="shared" si="4"/>
        <v>0</v>
      </c>
      <c r="F14" s="18">
        <f t="shared" si="4"/>
        <v>0</v>
      </c>
      <c r="G14" s="18">
        <f t="shared" si="4"/>
        <v>0</v>
      </c>
      <c r="H14" s="18">
        <f t="shared" si="4"/>
        <v>0</v>
      </c>
      <c r="I14" s="18">
        <f t="shared" si="4"/>
        <v>0</v>
      </c>
      <c r="J14" s="18">
        <f t="shared" si="4"/>
        <v>0</v>
      </c>
      <c r="K14" s="18">
        <f t="shared" si="4"/>
        <v>0</v>
      </c>
      <c r="L14" s="18">
        <f t="shared" si="4"/>
        <v>0</v>
      </c>
      <c r="M14" s="18">
        <f t="shared" si="4"/>
        <v>0</v>
      </c>
      <c r="N14" s="18">
        <f t="shared" si="4"/>
        <v>0</v>
      </c>
      <c r="O14" s="18">
        <f t="shared" si="4"/>
        <v>0</v>
      </c>
      <c r="P14" s="18">
        <f t="shared" si="4"/>
        <v>0</v>
      </c>
      <c r="Q14" s="18">
        <f t="shared" si="4"/>
        <v>0</v>
      </c>
      <c r="R14" s="18">
        <f t="shared" si="4"/>
        <v>0</v>
      </c>
      <c r="S14" s="18">
        <f t="shared" si="4"/>
        <v>0</v>
      </c>
      <c r="T14" s="18">
        <f t="shared" si="4"/>
        <v>0</v>
      </c>
      <c r="U14" s="18">
        <f t="shared" si="4"/>
        <v>0</v>
      </c>
      <c r="V14" s="18">
        <f t="shared" si="4"/>
        <v>0</v>
      </c>
      <c r="W14" s="18">
        <f t="shared" si="4"/>
        <v>0</v>
      </c>
      <c r="X14" s="10">
        <f t="shared" si="1"/>
        <v>0</v>
      </c>
      <c r="Y14" s="10">
        <f t="shared" si="2"/>
        <v>0</v>
      </c>
    </row>
    <row r="15" spans="1:25" ht="13.2" x14ac:dyDescent="0.15">
      <c r="A15" s="7" t="s">
        <v>55</v>
      </c>
      <c r="B15" s="21">
        <v>0</v>
      </c>
      <c r="C15" s="21"/>
      <c r="D15" s="18">
        <f t="shared" si="4"/>
        <v>0</v>
      </c>
      <c r="E15" s="18">
        <f t="shared" si="4"/>
        <v>0</v>
      </c>
      <c r="F15" s="18">
        <f t="shared" si="4"/>
        <v>0</v>
      </c>
      <c r="G15" s="18">
        <f t="shared" si="4"/>
        <v>0</v>
      </c>
      <c r="H15" s="18">
        <f t="shared" si="4"/>
        <v>0</v>
      </c>
      <c r="I15" s="18">
        <f t="shared" si="4"/>
        <v>0</v>
      </c>
      <c r="J15" s="18">
        <f t="shared" si="4"/>
        <v>0</v>
      </c>
      <c r="K15" s="18">
        <f t="shared" si="4"/>
        <v>0</v>
      </c>
      <c r="L15" s="18">
        <f t="shared" si="4"/>
        <v>0</v>
      </c>
      <c r="M15" s="18">
        <f t="shared" si="4"/>
        <v>0</v>
      </c>
      <c r="N15" s="18">
        <f t="shared" si="4"/>
        <v>0</v>
      </c>
      <c r="O15" s="18">
        <f t="shared" si="4"/>
        <v>0</v>
      </c>
      <c r="P15" s="18">
        <f t="shared" si="4"/>
        <v>0</v>
      </c>
      <c r="Q15" s="18">
        <f t="shared" si="4"/>
        <v>0</v>
      </c>
      <c r="R15" s="18">
        <f t="shared" si="4"/>
        <v>0</v>
      </c>
      <c r="S15" s="18">
        <f t="shared" si="4"/>
        <v>0</v>
      </c>
      <c r="T15" s="18">
        <f t="shared" si="4"/>
        <v>0</v>
      </c>
      <c r="U15" s="18">
        <f t="shared" si="4"/>
        <v>0</v>
      </c>
      <c r="V15" s="18">
        <f t="shared" si="4"/>
        <v>0</v>
      </c>
      <c r="W15" s="18">
        <f t="shared" si="4"/>
        <v>0</v>
      </c>
      <c r="X15" s="10">
        <f t="shared" si="1"/>
        <v>0</v>
      </c>
      <c r="Y15" s="10">
        <f t="shared" si="2"/>
        <v>0</v>
      </c>
    </row>
    <row r="16" spans="1:25" ht="13.2" x14ac:dyDescent="0.15">
      <c r="A16" s="7" t="s">
        <v>56</v>
      </c>
      <c r="B16" s="21">
        <v>0</v>
      </c>
      <c r="C16" s="21"/>
      <c r="D16" s="18">
        <f t="shared" si="4"/>
        <v>0</v>
      </c>
      <c r="E16" s="18">
        <f t="shared" si="4"/>
        <v>0</v>
      </c>
      <c r="F16" s="18">
        <f t="shared" si="4"/>
        <v>0</v>
      </c>
      <c r="G16" s="18">
        <f t="shared" si="4"/>
        <v>0</v>
      </c>
      <c r="H16" s="18">
        <f t="shared" si="4"/>
        <v>0</v>
      </c>
      <c r="I16" s="18">
        <f t="shared" si="4"/>
        <v>0</v>
      </c>
      <c r="J16" s="18">
        <f t="shared" si="4"/>
        <v>0</v>
      </c>
      <c r="K16" s="18">
        <f t="shared" si="4"/>
        <v>0</v>
      </c>
      <c r="L16" s="18">
        <f t="shared" si="4"/>
        <v>0</v>
      </c>
      <c r="M16" s="18">
        <f t="shared" si="4"/>
        <v>0</v>
      </c>
      <c r="N16" s="18">
        <f t="shared" si="4"/>
        <v>0</v>
      </c>
      <c r="O16" s="18">
        <f t="shared" si="4"/>
        <v>0</v>
      </c>
      <c r="P16" s="18">
        <f t="shared" si="4"/>
        <v>0</v>
      </c>
      <c r="Q16" s="18">
        <f t="shared" si="4"/>
        <v>0</v>
      </c>
      <c r="R16" s="18">
        <f t="shared" si="4"/>
        <v>0</v>
      </c>
      <c r="S16" s="18">
        <f t="shared" si="4"/>
        <v>0</v>
      </c>
      <c r="T16" s="18">
        <f t="shared" si="4"/>
        <v>0</v>
      </c>
      <c r="U16" s="18">
        <f t="shared" si="4"/>
        <v>0</v>
      </c>
      <c r="V16" s="18">
        <f t="shared" si="4"/>
        <v>0</v>
      </c>
      <c r="W16" s="18">
        <f t="shared" si="4"/>
        <v>0</v>
      </c>
      <c r="X16" s="10">
        <f t="shared" si="1"/>
        <v>0</v>
      </c>
      <c r="Y16" s="10">
        <f t="shared" si="2"/>
        <v>0</v>
      </c>
    </row>
    <row r="17" spans="1:25" ht="13.2" x14ac:dyDescent="0.15">
      <c r="A17" s="7" t="s">
        <v>57</v>
      </c>
      <c r="B17" s="21">
        <v>0</v>
      </c>
      <c r="C17" s="21"/>
      <c r="D17" s="18">
        <f t="shared" si="4"/>
        <v>0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P17" s="18">
        <f t="shared" si="4"/>
        <v>0</v>
      </c>
      <c r="Q17" s="18">
        <f t="shared" si="4"/>
        <v>0</v>
      </c>
      <c r="R17" s="18">
        <f t="shared" si="4"/>
        <v>0</v>
      </c>
      <c r="S17" s="18">
        <f t="shared" ref="S17:W17" si="6">ROUNDDOWN($B17*S$3,0)</f>
        <v>0</v>
      </c>
      <c r="T17" s="18">
        <f t="shared" si="6"/>
        <v>0</v>
      </c>
      <c r="U17" s="18">
        <f t="shared" si="6"/>
        <v>0</v>
      </c>
      <c r="V17" s="18">
        <f t="shared" si="6"/>
        <v>0</v>
      </c>
      <c r="W17" s="18">
        <f t="shared" si="6"/>
        <v>0</v>
      </c>
      <c r="X17" s="10">
        <f t="shared" si="1"/>
        <v>0</v>
      </c>
      <c r="Y17" s="10">
        <f t="shared" si="2"/>
        <v>0</v>
      </c>
    </row>
    <row r="18" spans="1:25" ht="13.2" x14ac:dyDescent="0.15">
      <c r="A18" s="7" t="s">
        <v>58</v>
      </c>
      <c r="B18" s="21">
        <v>67065</v>
      </c>
      <c r="C18" s="21"/>
      <c r="D18" s="18">
        <f>D9+D15+D16+D17</f>
        <v>11395</v>
      </c>
      <c r="E18" s="18">
        <f t="shared" ref="E18:W18" si="7">E9+E15+E16+E17</f>
        <v>6585</v>
      </c>
      <c r="F18" s="18">
        <f t="shared" si="7"/>
        <v>1824</v>
      </c>
      <c r="G18" s="18">
        <f t="shared" si="7"/>
        <v>3492</v>
      </c>
      <c r="H18" s="18">
        <f t="shared" si="7"/>
        <v>2284</v>
      </c>
      <c r="I18" s="18">
        <f t="shared" si="7"/>
        <v>4318</v>
      </c>
      <c r="J18" s="18">
        <f t="shared" si="7"/>
        <v>2614</v>
      </c>
      <c r="K18" s="18">
        <f t="shared" si="7"/>
        <v>2748</v>
      </c>
      <c r="L18" s="18">
        <f t="shared" si="7"/>
        <v>3324</v>
      </c>
      <c r="M18" s="18">
        <f t="shared" si="7"/>
        <v>1398</v>
      </c>
      <c r="N18" s="18">
        <f t="shared" si="7"/>
        <v>3279</v>
      </c>
      <c r="O18" s="18">
        <f t="shared" si="7"/>
        <v>2046</v>
      </c>
      <c r="P18" s="18">
        <f t="shared" si="7"/>
        <v>2000</v>
      </c>
      <c r="Q18" s="18">
        <f t="shared" si="7"/>
        <v>2216</v>
      </c>
      <c r="R18" s="18">
        <f t="shared" si="7"/>
        <v>2062</v>
      </c>
      <c r="S18" s="18">
        <f t="shared" si="7"/>
        <v>5870</v>
      </c>
      <c r="T18" s="18">
        <f t="shared" si="7"/>
        <v>2053</v>
      </c>
      <c r="U18" s="18">
        <f t="shared" si="7"/>
        <v>2635</v>
      </c>
      <c r="V18" s="18">
        <f t="shared" si="7"/>
        <v>3028</v>
      </c>
      <c r="W18" s="18">
        <f t="shared" si="7"/>
        <v>1894</v>
      </c>
      <c r="X18" s="10">
        <f t="shared" si="1"/>
        <v>67065</v>
      </c>
      <c r="Y18" s="10">
        <f t="shared" si="2"/>
        <v>0</v>
      </c>
    </row>
    <row r="19" spans="1:25" ht="13.8" thickBot="1" x14ac:dyDescent="0.2">
      <c r="A19" s="9" t="s">
        <v>59</v>
      </c>
      <c r="B19" s="22">
        <v>899075</v>
      </c>
      <c r="C19" s="30"/>
      <c r="D19" s="18">
        <f>D4+D18</f>
        <v>153037</v>
      </c>
      <c r="E19" s="18">
        <f t="shared" ref="E19:W19" si="8">E4+E18</f>
        <v>88266</v>
      </c>
      <c r="F19" s="18">
        <f t="shared" si="8"/>
        <v>24435</v>
      </c>
      <c r="G19" s="18">
        <f t="shared" si="8"/>
        <v>46796</v>
      </c>
      <c r="H19" s="18">
        <f t="shared" si="8"/>
        <v>30600</v>
      </c>
      <c r="I19" s="18">
        <f t="shared" si="8"/>
        <v>57890</v>
      </c>
      <c r="J19" s="18">
        <f t="shared" si="8"/>
        <v>35027</v>
      </c>
      <c r="K19" s="18">
        <f t="shared" si="8"/>
        <v>36820</v>
      </c>
      <c r="L19" s="18">
        <f t="shared" si="8"/>
        <v>44553</v>
      </c>
      <c r="M19" s="18">
        <f t="shared" si="8"/>
        <v>18719</v>
      </c>
      <c r="N19" s="18">
        <f t="shared" si="8"/>
        <v>43938</v>
      </c>
      <c r="O19" s="18">
        <f t="shared" si="8"/>
        <v>27406</v>
      </c>
      <c r="P19" s="18">
        <f t="shared" si="8"/>
        <v>26789</v>
      </c>
      <c r="Q19" s="18">
        <f t="shared" si="8"/>
        <v>29702</v>
      </c>
      <c r="R19" s="18">
        <f t="shared" si="8"/>
        <v>27629</v>
      </c>
      <c r="S19" s="18">
        <f t="shared" si="8"/>
        <v>78683</v>
      </c>
      <c r="T19" s="18">
        <f t="shared" si="8"/>
        <v>27516</v>
      </c>
      <c r="U19" s="18">
        <f t="shared" si="8"/>
        <v>35307</v>
      </c>
      <c r="V19" s="18">
        <f t="shared" si="8"/>
        <v>40575</v>
      </c>
      <c r="W19" s="18">
        <f t="shared" si="8"/>
        <v>25387</v>
      </c>
      <c r="X19" s="10">
        <f t="shared" si="1"/>
        <v>899075</v>
      </c>
      <c r="Y19" s="10">
        <f t="shared" si="2"/>
        <v>0</v>
      </c>
    </row>
    <row r="21" spans="1:25" ht="13.5" customHeight="1" x14ac:dyDescent="0.15">
      <c r="A21" s="36" t="s">
        <v>167</v>
      </c>
      <c r="B21" s="36"/>
      <c r="C21" s="29"/>
      <c r="D21" s="3">
        <f>D5+'行政コスト計算書（PL）'!D38</f>
        <v>0</v>
      </c>
      <c r="E21" s="3">
        <f>E5+'行政コスト計算書（PL）'!E38</f>
        <v>0</v>
      </c>
      <c r="F21" s="3">
        <f>F5+'行政コスト計算書（PL）'!F38</f>
        <v>0</v>
      </c>
      <c r="G21" s="3">
        <f>G5+'行政コスト計算書（PL）'!G38</f>
        <v>0</v>
      </c>
      <c r="H21" s="3">
        <f>H5+'行政コスト計算書（PL）'!H38</f>
        <v>0</v>
      </c>
      <c r="I21" s="3">
        <f>I5+'行政コスト計算書（PL）'!I38</f>
        <v>0</v>
      </c>
      <c r="J21" s="3">
        <f>J5+'行政コスト計算書（PL）'!J38</f>
        <v>0</v>
      </c>
      <c r="K21" s="3">
        <f>K5+'行政コスト計算書（PL）'!K38</f>
        <v>0</v>
      </c>
      <c r="L21" s="3">
        <f>L5+'行政コスト計算書（PL）'!L38</f>
        <v>0</v>
      </c>
      <c r="M21" s="3">
        <f>M5+'行政コスト計算書（PL）'!M38</f>
        <v>0</v>
      </c>
      <c r="N21" s="3">
        <f>N5+'行政コスト計算書（PL）'!N38</f>
        <v>0</v>
      </c>
      <c r="O21" s="3">
        <f>O5+'行政コスト計算書（PL）'!O38</f>
        <v>0</v>
      </c>
      <c r="P21" s="3">
        <f>P5+'行政コスト計算書（PL）'!P38</f>
        <v>0</v>
      </c>
      <c r="Q21" s="3">
        <f>Q5+'行政コスト計算書（PL）'!Q38</f>
        <v>0</v>
      </c>
      <c r="R21" s="3">
        <f>R5+'行政コスト計算書（PL）'!R38</f>
        <v>0</v>
      </c>
      <c r="S21" s="3">
        <f>S5+'行政コスト計算書（PL）'!S38</f>
        <v>0</v>
      </c>
      <c r="T21" s="3">
        <f>T5+'行政コスト計算書（PL）'!T38</f>
        <v>0</v>
      </c>
      <c r="U21" s="3">
        <f>U5+'行政コスト計算書（PL）'!U38</f>
        <v>0</v>
      </c>
      <c r="V21" s="3">
        <f>V5+'行政コスト計算書（PL）'!V38</f>
        <v>0</v>
      </c>
      <c r="W21" s="3">
        <f>W5+'行政コスト計算書（PL）'!W38</f>
        <v>0</v>
      </c>
      <c r="X21" s="3">
        <f>X5+'行政コスト計算書（PL）'!X38</f>
        <v>0</v>
      </c>
      <c r="Y21" s="3">
        <f>Y5+'行政コスト計算書（PL）'!Y38</f>
        <v>0</v>
      </c>
    </row>
    <row r="22" spans="1:25" ht="13.5" customHeight="1" x14ac:dyDescent="0.15">
      <c r="A22" s="36" t="s">
        <v>168</v>
      </c>
      <c r="B22" s="36"/>
      <c r="C22" s="29"/>
      <c r="D22" s="3">
        <f>D19-'貸借対照表（BS）'!D85</f>
        <v>0</v>
      </c>
      <c r="E22" s="3">
        <f>E19-'貸借対照表（BS）'!E85</f>
        <v>0</v>
      </c>
      <c r="F22" s="3">
        <f>F19-'貸借対照表（BS）'!F85</f>
        <v>0</v>
      </c>
      <c r="G22" s="3">
        <f>G19-'貸借対照表（BS）'!G85</f>
        <v>0</v>
      </c>
      <c r="H22" s="3">
        <f>H19-'貸借対照表（BS）'!H85</f>
        <v>0</v>
      </c>
      <c r="I22" s="3">
        <f>I19-'貸借対照表（BS）'!I85</f>
        <v>0</v>
      </c>
      <c r="J22" s="3">
        <f>J19-'貸借対照表（BS）'!J85</f>
        <v>0</v>
      </c>
      <c r="K22" s="3">
        <f>K19-'貸借対照表（BS）'!K85</f>
        <v>0</v>
      </c>
      <c r="L22" s="3">
        <f>L19-'貸借対照表（BS）'!L85</f>
        <v>0</v>
      </c>
      <c r="M22" s="3">
        <f>M19-'貸借対照表（BS）'!M85</f>
        <v>0</v>
      </c>
      <c r="N22" s="3">
        <f>N19-'貸借対照表（BS）'!N85</f>
        <v>0</v>
      </c>
      <c r="O22" s="3">
        <f>O19-'貸借対照表（BS）'!O85</f>
        <v>0</v>
      </c>
      <c r="P22" s="3">
        <f>P19-'貸借対照表（BS）'!P85</f>
        <v>0</v>
      </c>
      <c r="Q22" s="3">
        <f>Q19-'貸借対照表（BS）'!Q85</f>
        <v>0</v>
      </c>
      <c r="R22" s="3">
        <f>R19-'貸借対照表（BS）'!R85</f>
        <v>0</v>
      </c>
      <c r="S22" s="3">
        <f>S19-'貸借対照表（BS）'!S85</f>
        <v>0</v>
      </c>
      <c r="T22" s="3">
        <f>T19-'貸借対照表（BS）'!T85</f>
        <v>0</v>
      </c>
      <c r="U22" s="3">
        <f>U19-'貸借対照表（BS）'!U85</f>
        <v>0</v>
      </c>
      <c r="V22" s="3">
        <f>V19-'貸借対照表（BS）'!V85</f>
        <v>0</v>
      </c>
      <c r="W22" s="3">
        <f>W19-'貸借対照表（BS）'!W85</f>
        <v>0</v>
      </c>
      <c r="X22" s="3">
        <f>X19-'貸借対照表（BS）'!X85</f>
        <v>0</v>
      </c>
      <c r="Y22" s="3">
        <f>Y19-'貸借対照表（BS）'!Y85</f>
        <v>0</v>
      </c>
    </row>
  </sheetData>
  <mergeCells count="4">
    <mergeCell ref="Y2:Y3"/>
    <mergeCell ref="X2:X3"/>
    <mergeCell ref="A22:B22"/>
    <mergeCell ref="A21:B21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7030A0"/>
  </sheetPr>
  <dimension ref="A2:Y57"/>
  <sheetViews>
    <sheetView topLeftCell="H1" zoomScale="55" zoomScaleNormal="85" workbookViewId="0">
      <selection activeCell="F47" sqref="F47"/>
    </sheetView>
  </sheetViews>
  <sheetFormatPr defaultColWidth="8.88671875" defaultRowHeight="10.8" x14ac:dyDescent="0.15"/>
  <cols>
    <col min="1" max="1" width="28.44140625" style="3" customWidth="1"/>
    <col min="2" max="2" width="11.33203125" style="3" bestFit="1" customWidth="1"/>
    <col min="3" max="3" width="1.6640625" style="3" customWidth="1"/>
    <col min="4" max="4" width="11.88671875" style="3" bestFit="1" customWidth="1"/>
    <col min="5" max="17" width="11.88671875" style="3" customWidth="1"/>
    <col min="18" max="20" width="11.88671875" style="3" bestFit="1" customWidth="1"/>
    <col min="21" max="25" width="10.6640625" style="3" customWidth="1"/>
    <col min="26" max="16384" width="8.88671875" style="3"/>
  </cols>
  <sheetData>
    <row r="2" spans="1:25" ht="21.6" thickBot="1" x14ac:dyDescent="0.3">
      <c r="A2" s="2" t="s">
        <v>0</v>
      </c>
      <c r="B2" s="11" t="s">
        <v>158</v>
      </c>
      <c r="C2" s="11"/>
      <c r="D2" s="12" t="str">
        <f>按分率!B3</f>
        <v>小樽市</v>
      </c>
      <c r="E2" s="12" t="str">
        <f>按分率!C3</f>
        <v>俱知安町</v>
      </c>
      <c r="F2" s="12" t="str">
        <f>按分率!D3</f>
        <v>島牧村</v>
      </c>
      <c r="G2" s="12" t="str">
        <f>按分率!E3</f>
        <v>共和町</v>
      </c>
      <c r="H2" s="12" t="str">
        <f>按分率!F3</f>
        <v>寿都町</v>
      </c>
      <c r="I2" s="12" t="str">
        <f>按分率!G3</f>
        <v>岩内町</v>
      </c>
      <c r="J2" s="12" t="str">
        <f>按分率!H3</f>
        <v>黒松内町</v>
      </c>
      <c r="K2" s="12" t="str">
        <f>按分率!I3</f>
        <v>泊村</v>
      </c>
      <c r="L2" s="12" t="str">
        <f>按分率!J3</f>
        <v>蘭越町</v>
      </c>
      <c r="M2" s="12" t="str">
        <f>按分率!K3</f>
        <v>神恵内村</v>
      </c>
      <c r="N2" s="12" t="str">
        <f>按分率!L3</f>
        <v>ニセコ町</v>
      </c>
      <c r="O2" s="12" t="str">
        <f>按分率!M3</f>
        <v>積丹町</v>
      </c>
      <c r="P2" s="12" t="str">
        <f>按分率!N3</f>
        <v>真狩村</v>
      </c>
      <c r="Q2" s="12" t="str">
        <f>按分率!O3</f>
        <v>古平町</v>
      </c>
      <c r="R2" s="12" t="str">
        <f>按分率!P3</f>
        <v>留寿都村</v>
      </c>
      <c r="S2" s="12" t="str">
        <f>按分率!Q3</f>
        <v>余市町</v>
      </c>
      <c r="T2" s="12" t="str">
        <f>按分率!R3</f>
        <v>喜茂別町</v>
      </c>
      <c r="U2" s="12" t="str">
        <f>按分率!S3</f>
        <v>仁木町</v>
      </c>
      <c r="V2" s="12" t="str">
        <f>按分率!T3</f>
        <v>京極町</v>
      </c>
      <c r="W2" s="12" t="str">
        <f>按分率!U3</f>
        <v>赤井川村</v>
      </c>
      <c r="X2" s="37" t="str">
        <f>'純資産変動計算書（NW）'!X2</f>
        <v>検算</v>
      </c>
      <c r="Y2" s="37" t="str">
        <f>'純資産変動計算書（NW）'!Y2</f>
        <v>差異</v>
      </c>
    </row>
    <row r="3" spans="1:25" ht="12.6" thickBot="1" x14ac:dyDescent="0.2">
      <c r="B3" s="4" t="s">
        <v>1</v>
      </c>
      <c r="C3" s="31"/>
      <c r="D3" s="13">
        <f>'純資産変動計算書（NW）'!D3</f>
        <v>0.17023000685657297</v>
      </c>
      <c r="E3" s="13">
        <f>'純資産変動計算書（NW）'!E3</f>
        <v>9.8173658293336657E-2</v>
      </c>
      <c r="F3" s="13">
        <f>'純資産変動計算書（NW）'!F3</f>
        <v>2.7176961914853831E-2</v>
      </c>
      <c r="G3" s="13">
        <f>'純資産変動計算書（NW）'!G3</f>
        <v>5.2047622015832448E-2</v>
      </c>
      <c r="H3" s="13">
        <f>'純資産変動計算書（NW）'!H3</f>
        <v>3.4033534875023377E-2</v>
      </c>
      <c r="I3" s="13">
        <f>'純資産変動計算書（NW）'!I3</f>
        <v>6.4389453344137634E-2</v>
      </c>
      <c r="J3" s="13">
        <f>'純資産変動計算書（NW）'!J3</f>
        <v>3.8957800910054227E-2</v>
      </c>
      <c r="K3" s="13">
        <f>'純資産変動計算書（NW）'!K3</f>
        <v>4.0952440316649005E-2</v>
      </c>
      <c r="L3" s="13">
        <f>'純資産変動計算書（NW）'!L3</f>
        <v>4.9554322757588982E-2</v>
      </c>
      <c r="M3" s="13">
        <f>'純資産変動計算書（NW）'!M3</f>
        <v>2.0819048806332979E-2</v>
      </c>
      <c r="N3" s="13">
        <f>'純資産変動計算書（NW）'!N3</f>
        <v>4.8868665461572022E-2</v>
      </c>
      <c r="O3" s="13">
        <f>'純資産変動計算書（NW）'!O3</f>
        <v>3.0480583432026431E-2</v>
      </c>
      <c r="P3" s="13">
        <f>'純資産変動計算書（NW）'!P3</f>
        <v>2.9794926136009474E-2</v>
      </c>
      <c r="Q3" s="13">
        <f>'純資産変動計算書（NW）'!Q3</f>
        <v>3.3036215171725988E-2</v>
      </c>
      <c r="R3" s="13">
        <f>'純資産変動計算書（NW）'!R3</f>
        <v>3.0729913357850774E-2</v>
      </c>
      <c r="S3" s="13">
        <f>'純資産変動計算書（NW）'!S3</f>
        <v>8.7514803964345828E-2</v>
      </c>
      <c r="T3" s="13">
        <f>'純資産変動計算書（NW）'!T3</f>
        <v>3.0605248394938604E-2</v>
      </c>
      <c r="U3" s="13">
        <f>'純資産変動計算書（NW）'!U3</f>
        <v>3.9269463317334663E-2</v>
      </c>
      <c r="V3" s="13">
        <f>'純資産変動計算書（NW）'!V3</f>
        <v>4.512871657420682E-2</v>
      </c>
      <c r="W3" s="13">
        <f>'純資産変動計算書（NW）'!W3</f>
        <v>2.8236614099607305E-2</v>
      </c>
      <c r="X3" s="37"/>
      <c r="Y3" s="37"/>
    </row>
    <row r="4" spans="1:25" ht="12" x14ac:dyDescent="0.15">
      <c r="A4" s="5" t="s">
        <v>2</v>
      </c>
      <c r="B4" s="6"/>
      <c r="C4" s="3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3.2" x14ac:dyDescent="0.15">
      <c r="A5" s="7" t="s">
        <v>3</v>
      </c>
      <c r="B5" s="21">
        <v>16126642</v>
      </c>
      <c r="C5" s="21"/>
      <c r="D5" s="18">
        <f>D6+D11</f>
        <v>2745273</v>
      </c>
      <c r="E5" s="18">
        <f t="shared" ref="E5:W5" si="0">E6+E11</f>
        <v>1583210</v>
      </c>
      <c r="F5" s="18">
        <f t="shared" si="0"/>
        <v>438271</v>
      </c>
      <c r="G5" s="18">
        <f t="shared" si="0"/>
        <v>839351</v>
      </c>
      <c r="H5" s="18">
        <f t="shared" si="0"/>
        <v>548845</v>
      </c>
      <c r="I5" s="18">
        <f t="shared" si="0"/>
        <v>1038384</v>
      </c>
      <c r="J5" s="18">
        <f t="shared" si="0"/>
        <v>628256</v>
      </c>
      <c r="K5" s="18">
        <f t="shared" si="0"/>
        <v>660424</v>
      </c>
      <c r="L5" s="18">
        <f t="shared" si="0"/>
        <v>799144</v>
      </c>
      <c r="M5" s="18">
        <f t="shared" si="0"/>
        <v>335738</v>
      </c>
      <c r="N5" s="18">
        <f t="shared" si="0"/>
        <v>788085</v>
      </c>
      <c r="O5" s="18">
        <f t="shared" si="0"/>
        <v>491548</v>
      </c>
      <c r="P5" s="18">
        <f t="shared" si="0"/>
        <v>480490</v>
      </c>
      <c r="Q5" s="18">
        <f t="shared" si="0"/>
        <v>532762</v>
      </c>
      <c r="R5" s="18">
        <f t="shared" si="0"/>
        <v>495569</v>
      </c>
      <c r="S5" s="18">
        <f t="shared" si="0"/>
        <v>1411319</v>
      </c>
      <c r="T5" s="18">
        <f t="shared" si="0"/>
        <v>493559</v>
      </c>
      <c r="U5" s="18">
        <f t="shared" si="0"/>
        <v>633282</v>
      </c>
      <c r="V5" s="18">
        <f t="shared" si="0"/>
        <v>727772</v>
      </c>
      <c r="W5" s="18">
        <f t="shared" si="0"/>
        <v>455360</v>
      </c>
      <c r="X5" s="10">
        <f t="shared" ref="X5:X25" si="1">SUM(D5:W5)</f>
        <v>16126642</v>
      </c>
      <c r="Y5" s="10">
        <f>X5-B5</f>
        <v>0</v>
      </c>
    </row>
    <row r="6" spans="1:25" ht="13.2" x14ac:dyDescent="0.15">
      <c r="A6" s="7" t="s">
        <v>4</v>
      </c>
      <c r="B6" s="21">
        <v>16057142</v>
      </c>
      <c r="C6" s="21"/>
      <c r="D6" s="18">
        <f>SUM(D7:D10)</f>
        <v>2733435</v>
      </c>
      <c r="E6" s="18">
        <f t="shared" ref="E6:W6" si="2">SUM(E7:E10)</f>
        <v>1576387</v>
      </c>
      <c r="F6" s="18">
        <f t="shared" si="2"/>
        <v>436383</v>
      </c>
      <c r="G6" s="18">
        <f t="shared" si="2"/>
        <v>835734</v>
      </c>
      <c r="H6" s="18">
        <f t="shared" si="2"/>
        <v>546480</v>
      </c>
      <c r="I6" s="18">
        <f t="shared" si="2"/>
        <v>1033909</v>
      </c>
      <c r="J6" s="18">
        <f t="shared" si="2"/>
        <v>625549</v>
      </c>
      <c r="K6" s="18">
        <f t="shared" si="2"/>
        <v>657578</v>
      </c>
      <c r="L6" s="18">
        <f t="shared" si="2"/>
        <v>795700</v>
      </c>
      <c r="M6" s="18">
        <f t="shared" si="2"/>
        <v>334292</v>
      </c>
      <c r="N6" s="18">
        <f t="shared" si="2"/>
        <v>784689</v>
      </c>
      <c r="O6" s="18">
        <f t="shared" si="2"/>
        <v>489430</v>
      </c>
      <c r="P6" s="18">
        <f t="shared" si="2"/>
        <v>478420</v>
      </c>
      <c r="Q6" s="18">
        <f t="shared" si="2"/>
        <v>530466</v>
      </c>
      <c r="R6" s="18">
        <f t="shared" si="2"/>
        <v>493434</v>
      </c>
      <c r="S6" s="18">
        <f t="shared" si="2"/>
        <v>1405237</v>
      </c>
      <c r="T6" s="18">
        <f t="shared" si="2"/>
        <v>491432</v>
      </c>
      <c r="U6" s="18">
        <f t="shared" si="2"/>
        <v>630553</v>
      </c>
      <c r="V6" s="18">
        <f t="shared" si="2"/>
        <v>724636</v>
      </c>
      <c r="W6" s="18">
        <f t="shared" si="2"/>
        <v>453398</v>
      </c>
      <c r="X6" s="10">
        <f t="shared" si="1"/>
        <v>16057142</v>
      </c>
      <c r="Y6" s="10">
        <f t="shared" ref="Y6:Y55" si="3">X6-B6</f>
        <v>0</v>
      </c>
    </row>
    <row r="7" spans="1:25" ht="13.2" x14ac:dyDescent="0.15">
      <c r="A7" s="7" t="s">
        <v>5</v>
      </c>
      <c r="B7" s="21">
        <v>10058804</v>
      </c>
      <c r="C7" s="21"/>
      <c r="D7" s="18">
        <f>ROUNDDOWN($B7*D$3,0)+11</f>
        <v>1712321</v>
      </c>
      <c r="E7" s="18">
        <f t="shared" ref="E7:W8" si="4">ROUNDDOWN($B7*E$3,0)</f>
        <v>987509</v>
      </c>
      <c r="F7" s="18">
        <f t="shared" si="4"/>
        <v>273367</v>
      </c>
      <c r="G7" s="18">
        <f t="shared" si="4"/>
        <v>523536</v>
      </c>
      <c r="H7" s="18">
        <f t="shared" si="4"/>
        <v>342336</v>
      </c>
      <c r="I7" s="18">
        <f t="shared" si="4"/>
        <v>647680</v>
      </c>
      <c r="J7" s="18">
        <f t="shared" si="4"/>
        <v>391868</v>
      </c>
      <c r="K7" s="18">
        <f t="shared" si="4"/>
        <v>411932</v>
      </c>
      <c r="L7" s="18">
        <f t="shared" si="4"/>
        <v>498457</v>
      </c>
      <c r="M7" s="18">
        <f t="shared" si="4"/>
        <v>209414</v>
      </c>
      <c r="N7" s="18">
        <f t="shared" si="4"/>
        <v>491560</v>
      </c>
      <c r="O7" s="18">
        <f t="shared" si="4"/>
        <v>306598</v>
      </c>
      <c r="P7" s="18">
        <f t="shared" si="4"/>
        <v>299701</v>
      </c>
      <c r="Q7" s="18">
        <f t="shared" si="4"/>
        <v>332304</v>
      </c>
      <c r="R7" s="18">
        <f t="shared" si="4"/>
        <v>309106</v>
      </c>
      <c r="S7" s="18">
        <f t="shared" si="4"/>
        <v>880294</v>
      </c>
      <c r="T7" s="18">
        <f t="shared" si="4"/>
        <v>307852</v>
      </c>
      <c r="U7" s="18">
        <f t="shared" si="4"/>
        <v>395003</v>
      </c>
      <c r="V7" s="18">
        <f t="shared" si="4"/>
        <v>453940</v>
      </c>
      <c r="W7" s="18">
        <f t="shared" si="4"/>
        <v>284026</v>
      </c>
      <c r="X7" s="10">
        <f t="shared" si="1"/>
        <v>10058804</v>
      </c>
      <c r="Y7" s="10">
        <f t="shared" si="3"/>
        <v>0</v>
      </c>
    </row>
    <row r="8" spans="1:25" ht="13.2" x14ac:dyDescent="0.15">
      <c r="A8" s="7" t="s">
        <v>6</v>
      </c>
      <c r="B8" s="21">
        <v>5776338</v>
      </c>
      <c r="C8" s="21"/>
      <c r="D8" s="18">
        <f>ROUNDDOWN($B8*D$3,0)+8</f>
        <v>983314</v>
      </c>
      <c r="E8" s="18">
        <f t="shared" si="4"/>
        <v>567084</v>
      </c>
      <c r="F8" s="18">
        <f t="shared" si="4"/>
        <v>156983</v>
      </c>
      <c r="G8" s="18">
        <f t="shared" si="4"/>
        <v>300644</v>
      </c>
      <c r="H8" s="18">
        <f t="shared" si="4"/>
        <v>196589</v>
      </c>
      <c r="I8" s="18">
        <f t="shared" si="4"/>
        <v>371935</v>
      </c>
      <c r="J8" s="18">
        <f t="shared" si="4"/>
        <v>225033</v>
      </c>
      <c r="K8" s="18">
        <f t="shared" si="4"/>
        <v>236555</v>
      </c>
      <c r="L8" s="18">
        <f t="shared" si="4"/>
        <v>286242</v>
      </c>
      <c r="M8" s="18">
        <f t="shared" si="4"/>
        <v>120257</v>
      </c>
      <c r="N8" s="18">
        <f t="shared" si="4"/>
        <v>282281</v>
      </c>
      <c r="O8" s="18">
        <f t="shared" si="4"/>
        <v>176066</v>
      </c>
      <c r="P8" s="18">
        <f t="shared" si="4"/>
        <v>172105</v>
      </c>
      <c r="Q8" s="18">
        <f t="shared" si="4"/>
        <v>190828</v>
      </c>
      <c r="R8" s="18">
        <f t="shared" si="4"/>
        <v>177506</v>
      </c>
      <c r="S8" s="18">
        <f t="shared" si="4"/>
        <v>505515</v>
      </c>
      <c r="T8" s="18">
        <f t="shared" si="4"/>
        <v>176786</v>
      </c>
      <c r="U8" s="18">
        <f t="shared" si="4"/>
        <v>226833</v>
      </c>
      <c r="V8" s="18">
        <f t="shared" si="4"/>
        <v>260678</v>
      </c>
      <c r="W8" s="18">
        <f t="shared" si="4"/>
        <v>163104</v>
      </c>
      <c r="X8" s="10">
        <f t="shared" si="1"/>
        <v>5776338</v>
      </c>
      <c r="Y8" s="10">
        <f t="shared" si="3"/>
        <v>0</v>
      </c>
    </row>
    <row r="9" spans="1:25" ht="13.2" x14ac:dyDescent="0.15">
      <c r="A9" s="7" t="s">
        <v>7</v>
      </c>
      <c r="B9" s="21">
        <v>0</v>
      </c>
      <c r="C9" s="21"/>
      <c r="D9" s="18">
        <f t="shared" ref="D9:W20" si="5">ROUNDDOWN($B9*D$3,0)</f>
        <v>0</v>
      </c>
      <c r="E9" s="18">
        <f t="shared" si="5"/>
        <v>0</v>
      </c>
      <c r="F9" s="18">
        <f t="shared" si="5"/>
        <v>0</v>
      </c>
      <c r="G9" s="18">
        <f t="shared" si="5"/>
        <v>0</v>
      </c>
      <c r="H9" s="18">
        <f t="shared" si="5"/>
        <v>0</v>
      </c>
      <c r="I9" s="18">
        <f t="shared" si="5"/>
        <v>0</v>
      </c>
      <c r="J9" s="18">
        <f t="shared" si="5"/>
        <v>0</v>
      </c>
      <c r="K9" s="18">
        <f t="shared" si="5"/>
        <v>0</v>
      </c>
      <c r="L9" s="18">
        <f t="shared" si="5"/>
        <v>0</v>
      </c>
      <c r="M9" s="18">
        <f t="shared" si="5"/>
        <v>0</v>
      </c>
      <c r="N9" s="18">
        <f t="shared" si="5"/>
        <v>0</v>
      </c>
      <c r="O9" s="18">
        <f t="shared" si="5"/>
        <v>0</v>
      </c>
      <c r="P9" s="18">
        <f t="shared" si="5"/>
        <v>0</v>
      </c>
      <c r="Q9" s="18">
        <f t="shared" si="5"/>
        <v>0</v>
      </c>
      <c r="R9" s="18">
        <f t="shared" si="5"/>
        <v>0</v>
      </c>
      <c r="S9" s="18">
        <f t="shared" si="5"/>
        <v>0</v>
      </c>
      <c r="T9" s="18">
        <f t="shared" si="5"/>
        <v>0</v>
      </c>
      <c r="U9" s="18">
        <f t="shared" si="5"/>
        <v>0</v>
      </c>
      <c r="V9" s="18">
        <f t="shared" si="5"/>
        <v>0</v>
      </c>
      <c r="W9" s="18">
        <f t="shared" si="5"/>
        <v>0</v>
      </c>
      <c r="X9" s="10">
        <f t="shared" si="1"/>
        <v>0</v>
      </c>
      <c r="Y9" s="10">
        <f t="shared" si="3"/>
        <v>0</v>
      </c>
    </row>
    <row r="10" spans="1:25" ht="13.2" x14ac:dyDescent="0.15">
      <c r="A10" s="7" t="s">
        <v>8</v>
      </c>
      <c r="B10" s="21">
        <v>222000</v>
      </c>
      <c r="C10" s="21"/>
      <c r="D10" s="18">
        <f>ROUNDDOWN($B10*D$3,0)+9</f>
        <v>37800</v>
      </c>
      <c r="E10" s="18">
        <f t="shared" si="5"/>
        <v>21794</v>
      </c>
      <c r="F10" s="18">
        <f t="shared" si="5"/>
        <v>6033</v>
      </c>
      <c r="G10" s="18">
        <f t="shared" si="5"/>
        <v>11554</v>
      </c>
      <c r="H10" s="18">
        <f t="shared" si="5"/>
        <v>7555</v>
      </c>
      <c r="I10" s="18">
        <f t="shared" si="5"/>
        <v>14294</v>
      </c>
      <c r="J10" s="18">
        <f t="shared" si="5"/>
        <v>8648</v>
      </c>
      <c r="K10" s="18">
        <f t="shared" si="5"/>
        <v>9091</v>
      </c>
      <c r="L10" s="18">
        <f t="shared" si="5"/>
        <v>11001</v>
      </c>
      <c r="M10" s="18">
        <f t="shared" si="5"/>
        <v>4621</v>
      </c>
      <c r="N10" s="18">
        <f t="shared" si="5"/>
        <v>10848</v>
      </c>
      <c r="O10" s="18">
        <f t="shared" si="5"/>
        <v>6766</v>
      </c>
      <c r="P10" s="18">
        <f t="shared" si="5"/>
        <v>6614</v>
      </c>
      <c r="Q10" s="18">
        <f t="shared" si="5"/>
        <v>7334</v>
      </c>
      <c r="R10" s="18">
        <f t="shared" si="5"/>
        <v>6822</v>
      </c>
      <c r="S10" s="18">
        <f t="shared" si="5"/>
        <v>19428</v>
      </c>
      <c r="T10" s="18">
        <f t="shared" si="5"/>
        <v>6794</v>
      </c>
      <c r="U10" s="18">
        <f t="shared" si="5"/>
        <v>8717</v>
      </c>
      <c r="V10" s="18">
        <f t="shared" si="5"/>
        <v>10018</v>
      </c>
      <c r="W10" s="18">
        <f t="shared" si="5"/>
        <v>6268</v>
      </c>
      <c r="X10" s="10">
        <f t="shared" si="1"/>
        <v>222000</v>
      </c>
      <c r="Y10" s="10">
        <f t="shared" si="3"/>
        <v>0</v>
      </c>
    </row>
    <row r="11" spans="1:25" ht="13.2" x14ac:dyDescent="0.15">
      <c r="A11" s="7" t="s">
        <v>9</v>
      </c>
      <c r="B11" s="21">
        <v>69500</v>
      </c>
      <c r="C11" s="21"/>
      <c r="D11" s="18">
        <f>SUM(D12:D15)</f>
        <v>11838</v>
      </c>
      <c r="E11" s="18">
        <f t="shared" ref="E11:W11" si="6">SUM(E12:E15)</f>
        <v>6823</v>
      </c>
      <c r="F11" s="18">
        <f t="shared" si="6"/>
        <v>1888</v>
      </c>
      <c r="G11" s="18">
        <f t="shared" si="6"/>
        <v>3617</v>
      </c>
      <c r="H11" s="18">
        <f t="shared" si="6"/>
        <v>2365</v>
      </c>
      <c r="I11" s="18">
        <f t="shared" si="6"/>
        <v>4475</v>
      </c>
      <c r="J11" s="18">
        <f t="shared" si="6"/>
        <v>2707</v>
      </c>
      <c r="K11" s="18">
        <f t="shared" si="6"/>
        <v>2846</v>
      </c>
      <c r="L11" s="18">
        <f t="shared" si="6"/>
        <v>3444</v>
      </c>
      <c r="M11" s="18">
        <f t="shared" si="6"/>
        <v>1446</v>
      </c>
      <c r="N11" s="18">
        <f t="shared" si="6"/>
        <v>3396</v>
      </c>
      <c r="O11" s="18">
        <f t="shared" si="6"/>
        <v>2118</v>
      </c>
      <c r="P11" s="18">
        <f t="shared" si="6"/>
        <v>2070</v>
      </c>
      <c r="Q11" s="18">
        <f t="shared" si="6"/>
        <v>2296</v>
      </c>
      <c r="R11" s="18">
        <f t="shared" si="6"/>
        <v>2135</v>
      </c>
      <c r="S11" s="18">
        <f t="shared" si="6"/>
        <v>6082</v>
      </c>
      <c r="T11" s="18">
        <f t="shared" si="6"/>
        <v>2127</v>
      </c>
      <c r="U11" s="18">
        <f t="shared" si="6"/>
        <v>2729</v>
      </c>
      <c r="V11" s="18">
        <f t="shared" si="6"/>
        <v>3136</v>
      </c>
      <c r="W11" s="18">
        <f t="shared" si="6"/>
        <v>1962</v>
      </c>
      <c r="X11" s="10">
        <f t="shared" si="1"/>
        <v>69500</v>
      </c>
      <c r="Y11" s="10">
        <f t="shared" si="3"/>
        <v>0</v>
      </c>
    </row>
    <row r="12" spans="1:25" ht="13.2" x14ac:dyDescent="0.15">
      <c r="A12" s="7" t="s">
        <v>10</v>
      </c>
      <c r="B12" s="21">
        <v>69500</v>
      </c>
      <c r="C12" s="21"/>
      <c r="D12" s="18">
        <f>ROUNDDOWN($B12*D$3,0)+8</f>
        <v>11838</v>
      </c>
      <c r="E12" s="18">
        <f t="shared" ref="E12:W12" si="7">ROUNDDOWN($B12*E$3,0)</f>
        <v>6823</v>
      </c>
      <c r="F12" s="18">
        <f t="shared" si="7"/>
        <v>1888</v>
      </c>
      <c r="G12" s="18">
        <f t="shared" si="7"/>
        <v>3617</v>
      </c>
      <c r="H12" s="18">
        <f t="shared" si="7"/>
        <v>2365</v>
      </c>
      <c r="I12" s="18">
        <f t="shared" si="7"/>
        <v>4475</v>
      </c>
      <c r="J12" s="18">
        <f t="shared" si="7"/>
        <v>2707</v>
      </c>
      <c r="K12" s="18">
        <f t="shared" si="7"/>
        <v>2846</v>
      </c>
      <c r="L12" s="18">
        <f t="shared" si="7"/>
        <v>3444</v>
      </c>
      <c r="M12" s="18">
        <f t="shared" si="7"/>
        <v>1446</v>
      </c>
      <c r="N12" s="18">
        <f t="shared" si="7"/>
        <v>3396</v>
      </c>
      <c r="O12" s="18">
        <f t="shared" si="7"/>
        <v>2118</v>
      </c>
      <c r="P12" s="18">
        <f t="shared" si="7"/>
        <v>2070</v>
      </c>
      <c r="Q12" s="18">
        <f t="shared" si="7"/>
        <v>2296</v>
      </c>
      <c r="R12" s="18">
        <f t="shared" si="7"/>
        <v>2135</v>
      </c>
      <c r="S12" s="18">
        <f t="shared" si="7"/>
        <v>6082</v>
      </c>
      <c r="T12" s="18">
        <f t="shared" si="7"/>
        <v>2127</v>
      </c>
      <c r="U12" s="18">
        <f t="shared" si="7"/>
        <v>2729</v>
      </c>
      <c r="V12" s="18">
        <f t="shared" si="7"/>
        <v>3136</v>
      </c>
      <c r="W12" s="18">
        <f t="shared" si="7"/>
        <v>1962</v>
      </c>
      <c r="X12" s="10">
        <f t="shared" si="1"/>
        <v>69500</v>
      </c>
      <c r="Y12" s="10">
        <f t="shared" si="3"/>
        <v>0</v>
      </c>
    </row>
    <row r="13" spans="1:25" ht="13.2" x14ac:dyDescent="0.15">
      <c r="A13" s="7" t="s">
        <v>11</v>
      </c>
      <c r="B13" s="21">
        <v>0</v>
      </c>
      <c r="C13" s="21"/>
      <c r="D13" s="18">
        <f t="shared" si="5"/>
        <v>0</v>
      </c>
      <c r="E13" s="18">
        <f t="shared" si="5"/>
        <v>0</v>
      </c>
      <c r="F13" s="18">
        <f t="shared" si="5"/>
        <v>0</v>
      </c>
      <c r="G13" s="18">
        <f t="shared" si="5"/>
        <v>0</v>
      </c>
      <c r="H13" s="18">
        <f t="shared" si="5"/>
        <v>0</v>
      </c>
      <c r="I13" s="18">
        <f t="shared" si="5"/>
        <v>0</v>
      </c>
      <c r="J13" s="18">
        <f t="shared" si="5"/>
        <v>0</v>
      </c>
      <c r="K13" s="18">
        <f t="shared" si="5"/>
        <v>0</v>
      </c>
      <c r="L13" s="18">
        <f t="shared" si="5"/>
        <v>0</v>
      </c>
      <c r="M13" s="18">
        <f t="shared" si="5"/>
        <v>0</v>
      </c>
      <c r="N13" s="18">
        <f t="shared" si="5"/>
        <v>0</v>
      </c>
      <c r="O13" s="18">
        <f t="shared" si="5"/>
        <v>0</v>
      </c>
      <c r="P13" s="18">
        <f t="shared" si="5"/>
        <v>0</v>
      </c>
      <c r="Q13" s="18">
        <f t="shared" si="5"/>
        <v>0</v>
      </c>
      <c r="R13" s="18">
        <f t="shared" si="5"/>
        <v>0</v>
      </c>
      <c r="S13" s="18">
        <f t="shared" si="5"/>
        <v>0</v>
      </c>
      <c r="T13" s="18">
        <f t="shared" si="5"/>
        <v>0</v>
      </c>
      <c r="U13" s="18">
        <f t="shared" si="5"/>
        <v>0</v>
      </c>
      <c r="V13" s="18">
        <f t="shared" si="5"/>
        <v>0</v>
      </c>
      <c r="W13" s="18">
        <f t="shared" si="5"/>
        <v>0</v>
      </c>
      <c r="X13" s="10">
        <f t="shared" si="1"/>
        <v>0</v>
      </c>
      <c r="Y13" s="10">
        <f t="shared" si="3"/>
        <v>0</v>
      </c>
    </row>
    <row r="14" spans="1:25" ht="13.2" x14ac:dyDescent="0.15">
      <c r="A14" s="7" t="s">
        <v>12</v>
      </c>
      <c r="B14" s="21">
        <v>0</v>
      </c>
      <c r="C14" s="21"/>
      <c r="D14" s="18">
        <f t="shared" si="5"/>
        <v>0</v>
      </c>
      <c r="E14" s="18">
        <f t="shared" si="5"/>
        <v>0</v>
      </c>
      <c r="F14" s="18">
        <f t="shared" si="5"/>
        <v>0</v>
      </c>
      <c r="G14" s="18">
        <f t="shared" si="5"/>
        <v>0</v>
      </c>
      <c r="H14" s="18">
        <f t="shared" si="5"/>
        <v>0</v>
      </c>
      <c r="I14" s="18">
        <f t="shared" si="5"/>
        <v>0</v>
      </c>
      <c r="J14" s="18">
        <f t="shared" si="5"/>
        <v>0</v>
      </c>
      <c r="K14" s="18">
        <f t="shared" si="5"/>
        <v>0</v>
      </c>
      <c r="L14" s="18">
        <f t="shared" si="5"/>
        <v>0</v>
      </c>
      <c r="M14" s="18">
        <f t="shared" si="5"/>
        <v>0</v>
      </c>
      <c r="N14" s="18">
        <f t="shared" si="5"/>
        <v>0</v>
      </c>
      <c r="O14" s="18">
        <f t="shared" si="5"/>
        <v>0</v>
      </c>
      <c r="P14" s="18">
        <f t="shared" si="5"/>
        <v>0</v>
      </c>
      <c r="Q14" s="18">
        <f t="shared" si="5"/>
        <v>0</v>
      </c>
      <c r="R14" s="18">
        <f t="shared" si="5"/>
        <v>0</v>
      </c>
      <c r="S14" s="18">
        <f t="shared" si="5"/>
        <v>0</v>
      </c>
      <c r="T14" s="18">
        <f t="shared" si="5"/>
        <v>0</v>
      </c>
      <c r="U14" s="18">
        <f t="shared" si="5"/>
        <v>0</v>
      </c>
      <c r="V14" s="18">
        <f t="shared" si="5"/>
        <v>0</v>
      </c>
      <c r="W14" s="18">
        <f t="shared" si="5"/>
        <v>0</v>
      </c>
      <c r="X14" s="10">
        <f t="shared" si="1"/>
        <v>0</v>
      </c>
      <c r="Y14" s="10">
        <f t="shared" si="3"/>
        <v>0</v>
      </c>
    </row>
    <row r="15" spans="1:25" ht="13.2" x14ac:dyDescent="0.15">
      <c r="A15" s="7" t="s">
        <v>8</v>
      </c>
      <c r="B15" s="21">
        <v>0</v>
      </c>
      <c r="C15" s="21"/>
      <c r="D15" s="18">
        <f>ROUNDDOWN($B15*D$3,0)</f>
        <v>0</v>
      </c>
      <c r="E15" s="18">
        <f t="shared" si="5"/>
        <v>0</v>
      </c>
      <c r="F15" s="18">
        <f t="shared" si="5"/>
        <v>0</v>
      </c>
      <c r="G15" s="18">
        <f t="shared" si="5"/>
        <v>0</v>
      </c>
      <c r="H15" s="18">
        <f t="shared" si="5"/>
        <v>0</v>
      </c>
      <c r="I15" s="18">
        <f t="shared" si="5"/>
        <v>0</v>
      </c>
      <c r="J15" s="18">
        <f t="shared" si="5"/>
        <v>0</v>
      </c>
      <c r="K15" s="18">
        <f t="shared" si="5"/>
        <v>0</v>
      </c>
      <c r="L15" s="18">
        <f t="shared" si="5"/>
        <v>0</v>
      </c>
      <c r="M15" s="18">
        <f t="shared" si="5"/>
        <v>0</v>
      </c>
      <c r="N15" s="18">
        <f t="shared" si="5"/>
        <v>0</v>
      </c>
      <c r="O15" s="18">
        <f t="shared" si="5"/>
        <v>0</v>
      </c>
      <c r="P15" s="18">
        <f t="shared" si="5"/>
        <v>0</v>
      </c>
      <c r="Q15" s="18">
        <f t="shared" si="5"/>
        <v>0</v>
      </c>
      <c r="R15" s="18">
        <f t="shared" si="5"/>
        <v>0</v>
      </c>
      <c r="S15" s="18">
        <f t="shared" si="5"/>
        <v>0</v>
      </c>
      <c r="T15" s="18">
        <f t="shared" si="5"/>
        <v>0</v>
      </c>
      <c r="U15" s="18">
        <f t="shared" si="5"/>
        <v>0</v>
      </c>
      <c r="V15" s="18">
        <f t="shared" si="5"/>
        <v>0</v>
      </c>
      <c r="W15" s="18">
        <f t="shared" si="5"/>
        <v>0</v>
      </c>
      <c r="X15" s="10">
        <f t="shared" si="1"/>
        <v>0</v>
      </c>
      <c r="Y15" s="10">
        <f t="shared" si="3"/>
        <v>0</v>
      </c>
    </row>
    <row r="16" spans="1:25" ht="13.2" x14ac:dyDescent="0.15">
      <c r="A16" s="7" t="s">
        <v>13</v>
      </c>
      <c r="B16" s="21">
        <v>16193707</v>
      </c>
      <c r="C16" s="21"/>
      <c r="D16" s="18">
        <f>SUM(D17:D20)</f>
        <v>2756677</v>
      </c>
      <c r="E16" s="18">
        <f t="shared" ref="E16:W16" si="8">SUM(E17:E20)</f>
        <v>1589795</v>
      </c>
      <c r="F16" s="18">
        <f t="shared" si="8"/>
        <v>440095</v>
      </c>
      <c r="G16" s="18">
        <f t="shared" si="8"/>
        <v>842843</v>
      </c>
      <c r="H16" s="18">
        <f t="shared" si="8"/>
        <v>551128</v>
      </c>
      <c r="I16" s="18">
        <f t="shared" si="8"/>
        <v>1042702</v>
      </c>
      <c r="J16" s="18">
        <f t="shared" si="8"/>
        <v>630870</v>
      </c>
      <c r="K16" s="18">
        <f t="shared" si="8"/>
        <v>663171</v>
      </c>
      <c r="L16" s="18">
        <f t="shared" si="8"/>
        <v>802467</v>
      </c>
      <c r="M16" s="18">
        <f t="shared" si="8"/>
        <v>337136</v>
      </c>
      <c r="N16" s="18">
        <f t="shared" si="8"/>
        <v>791363</v>
      </c>
      <c r="O16" s="18">
        <f t="shared" si="8"/>
        <v>493593</v>
      </c>
      <c r="P16" s="18">
        <f t="shared" si="8"/>
        <v>482489</v>
      </c>
      <c r="Q16" s="18">
        <f t="shared" si="8"/>
        <v>534978</v>
      </c>
      <c r="R16" s="18">
        <f t="shared" si="8"/>
        <v>497630</v>
      </c>
      <c r="S16" s="18">
        <f t="shared" si="8"/>
        <v>1417188</v>
      </c>
      <c r="T16" s="18">
        <f t="shared" si="8"/>
        <v>495611</v>
      </c>
      <c r="U16" s="18">
        <f t="shared" si="8"/>
        <v>635917</v>
      </c>
      <c r="V16" s="18">
        <f t="shared" si="8"/>
        <v>730800</v>
      </c>
      <c r="W16" s="18">
        <f t="shared" si="8"/>
        <v>457254</v>
      </c>
      <c r="X16" s="10">
        <f t="shared" si="1"/>
        <v>16193707</v>
      </c>
      <c r="Y16" s="10">
        <f t="shared" si="3"/>
        <v>0</v>
      </c>
    </row>
    <row r="17" spans="1:25" ht="13.2" x14ac:dyDescent="0.15">
      <c r="A17" s="7" t="s">
        <v>14</v>
      </c>
      <c r="B17" s="21">
        <v>16043000</v>
      </c>
      <c r="C17" s="21"/>
      <c r="D17" s="18">
        <f t="shared" si="5"/>
        <v>2731000</v>
      </c>
      <c r="E17" s="18">
        <f t="shared" si="5"/>
        <v>1575000</v>
      </c>
      <c r="F17" s="18">
        <f t="shared" si="5"/>
        <v>436000</v>
      </c>
      <c r="G17" s="18">
        <f t="shared" si="5"/>
        <v>835000</v>
      </c>
      <c r="H17" s="18">
        <f t="shared" si="5"/>
        <v>546000</v>
      </c>
      <c r="I17" s="18">
        <f t="shared" si="5"/>
        <v>1033000</v>
      </c>
      <c r="J17" s="18">
        <f t="shared" si="5"/>
        <v>625000</v>
      </c>
      <c r="K17" s="18">
        <f t="shared" si="5"/>
        <v>657000</v>
      </c>
      <c r="L17" s="18">
        <f t="shared" si="5"/>
        <v>795000</v>
      </c>
      <c r="M17" s="18">
        <f t="shared" si="5"/>
        <v>334000</v>
      </c>
      <c r="N17" s="18">
        <f t="shared" si="5"/>
        <v>784000</v>
      </c>
      <c r="O17" s="18">
        <f t="shared" si="5"/>
        <v>489000</v>
      </c>
      <c r="P17" s="18">
        <f t="shared" si="5"/>
        <v>478000</v>
      </c>
      <c r="Q17" s="18">
        <f t="shared" si="5"/>
        <v>530000</v>
      </c>
      <c r="R17" s="18">
        <f t="shared" si="5"/>
        <v>493000</v>
      </c>
      <c r="S17" s="18">
        <f t="shared" si="5"/>
        <v>1404000</v>
      </c>
      <c r="T17" s="18">
        <f t="shared" si="5"/>
        <v>491000</v>
      </c>
      <c r="U17" s="18">
        <f t="shared" si="5"/>
        <v>630000</v>
      </c>
      <c r="V17" s="18">
        <f t="shared" si="5"/>
        <v>724000</v>
      </c>
      <c r="W17" s="18">
        <f t="shared" si="5"/>
        <v>453000</v>
      </c>
      <c r="X17" s="10">
        <f t="shared" si="1"/>
        <v>16043000</v>
      </c>
      <c r="Y17" s="10">
        <f t="shared" si="3"/>
        <v>0</v>
      </c>
    </row>
    <row r="18" spans="1:25" ht="13.2" x14ac:dyDescent="0.15">
      <c r="A18" s="7" t="s">
        <v>15</v>
      </c>
      <c r="B18" s="21">
        <v>100000</v>
      </c>
      <c r="C18" s="21"/>
      <c r="D18" s="18">
        <f>ROUNDDOWN($B18*D$3,0)+12</f>
        <v>17035</v>
      </c>
      <c r="E18" s="18">
        <f t="shared" si="5"/>
        <v>9817</v>
      </c>
      <c r="F18" s="18">
        <f t="shared" si="5"/>
        <v>2717</v>
      </c>
      <c r="G18" s="18">
        <f t="shared" si="5"/>
        <v>5204</v>
      </c>
      <c r="H18" s="18">
        <f t="shared" si="5"/>
        <v>3403</v>
      </c>
      <c r="I18" s="18">
        <f t="shared" si="5"/>
        <v>6438</v>
      </c>
      <c r="J18" s="18">
        <f t="shared" si="5"/>
        <v>3895</v>
      </c>
      <c r="K18" s="18">
        <f t="shared" si="5"/>
        <v>4095</v>
      </c>
      <c r="L18" s="18">
        <f t="shared" si="5"/>
        <v>4955</v>
      </c>
      <c r="M18" s="18">
        <f t="shared" si="5"/>
        <v>2081</v>
      </c>
      <c r="N18" s="18">
        <f t="shared" si="5"/>
        <v>4886</v>
      </c>
      <c r="O18" s="18">
        <f t="shared" si="5"/>
        <v>3048</v>
      </c>
      <c r="P18" s="18">
        <f t="shared" si="5"/>
        <v>2979</v>
      </c>
      <c r="Q18" s="18">
        <f t="shared" si="5"/>
        <v>3303</v>
      </c>
      <c r="R18" s="18">
        <f t="shared" si="5"/>
        <v>3072</v>
      </c>
      <c r="S18" s="18">
        <f t="shared" si="5"/>
        <v>8751</v>
      </c>
      <c r="T18" s="18">
        <f t="shared" si="5"/>
        <v>3060</v>
      </c>
      <c r="U18" s="18">
        <f t="shared" si="5"/>
        <v>3926</v>
      </c>
      <c r="V18" s="18">
        <f t="shared" si="5"/>
        <v>4512</v>
      </c>
      <c r="W18" s="18">
        <f t="shared" si="5"/>
        <v>2823</v>
      </c>
      <c r="X18" s="10">
        <f t="shared" si="1"/>
        <v>100000</v>
      </c>
      <c r="Y18" s="10">
        <f t="shared" si="3"/>
        <v>0</v>
      </c>
    </row>
    <row r="19" spans="1:25" ht="13.2" x14ac:dyDescent="0.15">
      <c r="A19" s="7" t="s">
        <v>16</v>
      </c>
      <c r="B19" s="21">
        <v>0</v>
      </c>
      <c r="C19" s="21"/>
      <c r="D19" s="18">
        <f>ROUNDDOWN($B19*D$3,0)</f>
        <v>0</v>
      </c>
      <c r="E19" s="18">
        <f t="shared" si="5"/>
        <v>0</v>
      </c>
      <c r="F19" s="18">
        <f t="shared" si="5"/>
        <v>0</v>
      </c>
      <c r="G19" s="18">
        <f t="shared" si="5"/>
        <v>0</v>
      </c>
      <c r="H19" s="18">
        <f t="shared" si="5"/>
        <v>0</v>
      </c>
      <c r="I19" s="18">
        <f t="shared" si="5"/>
        <v>0</v>
      </c>
      <c r="J19" s="18">
        <f t="shared" si="5"/>
        <v>0</v>
      </c>
      <c r="K19" s="18">
        <f t="shared" si="5"/>
        <v>0</v>
      </c>
      <c r="L19" s="18">
        <f t="shared" si="5"/>
        <v>0</v>
      </c>
      <c r="M19" s="18">
        <f t="shared" si="5"/>
        <v>0</v>
      </c>
      <c r="N19" s="18">
        <f t="shared" si="5"/>
        <v>0</v>
      </c>
      <c r="O19" s="18">
        <f t="shared" si="5"/>
        <v>0</v>
      </c>
      <c r="P19" s="18">
        <f t="shared" si="5"/>
        <v>0</v>
      </c>
      <c r="Q19" s="18">
        <f t="shared" si="5"/>
        <v>0</v>
      </c>
      <c r="R19" s="18">
        <f t="shared" si="5"/>
        <v>0</v>
      </c>
      <c r="S19" s="18">
        <f t="shared" si="5"/>
        <v>0</v>
      </c>
      <c r="T19" s="18">
        <f t="shared" si="5"/>
        <v>0</v>
      </c>
      <c r="U19" s="18">
        <f t="shared" si="5"/>
        <v>0</v>
      </c>
      <c r="V19" s="18">
        <f t="shared" si="5"/>
        <v>0</v>
      </c>
      <c r="W19" s="18">
        <f t="shared" si="5"/>
        <v>0</v>
      </c>
      <c r="X19" s="10">
        <f t="shared" si="1"/>
        <v>0</v>
      </c>
      <c r="Y19" s="10">
        <f t="shared" si="3"/>
        <v>0</v>
      </c>
    </row>
    <row r="20" spans="1:25" ht="13.2" x14ac:dyDescent="0.15">
      <c r="A20" s="7" t="s">
        <v>17</v>
      </c>
      <c r="B20" s="21">
        <v>50707</v>
      </c>
      <c r="C20" s="21"/>
      <c r="D20" s="18">
        <f>ROUNDDOWN($B20*D$3,0)+11</f>
        <v>8642</v>
      </c>
      <c r="E20" s="18">
        <f t="shared" si="5"/>
        <v>4978</v>
      </c>
      <c r="F20" s="18">
        <f t="shared" si="5"/>
        <v>1378</v>
      </c>
      <c r="G20" s="18">
        <f t="shared" si="5"/>
        <v>2639</v>
      </c>
      <c r="H20" s="18">
        <f t="shared" si="5"/>
        <v>1725</v>
      </c>
      <c r="I20" s="18">
        <f t="shared" si="5"/>
        <v>3264</v>
      </c>
      <c r="J20" s="18">
        <f t="shared" si="5"/>
        <v>1975</v>
      </c>
      <c r="K20" s="18">
        <f t="shared" si="5"/>
        <v>2076</v>
      </c>
      <c r="L20" s="18">
        <f t="shared" si="5"/>
        <v>2512</v>
      </c>
      <c r="M20" s="18">
        <f t="shared" si="5"/>
        <v>1055</v>
      </c>
      <c r="N20" s="18">
        <f t="shared" si="5"/>
        <v>2477</v>
      </c>
      <c r="O20" s="18">
        <f t="shared" si="5"/>
        <v>1545</v>
      </c>
      <c r="P20" s="18">
        <f t="shared" si="5"/>
        <v>1510</v>
      </c>
      <c r="Q20" s="18">
        <f t="shared" si="5"/>
        <v>1675</v>
      </c>
      <c r="R20" s="18">
        <f t="shared" si="5"/>
        <v>1558</v>
      </c>
      <c r="S20" s="18">
        <f t="shared" si="5"/>
        <v>4437</v>
      </c>
      <c r="T20" s="18">
        <f t="shared" si="5"/>
        <v>1551</v>
      </c>
      <c r="U20" s="18">
        <f t="shared" si="5"/>
        <v>1991</v>
      </c>
      <c r="V20" s="18">
        <f t="shared" si="5"/>
        <v>2288</v>
      </c>
      <c r="W20" s="18">
        <f t="shared" si="5"/>
        <v>1431</v>
      </c>
      <c r="X20" s="10">
        <f t="shared" si="1"/>
        <v>50707</v>
      </c>
      <c r="Y20" s="10">
        <f t="shared" si="3"/>
        <v>0</v>
      </c>
    </row>
    <row r="21" spans="1:25" ht="13.2" x14ac:dyDescent="0.15">
      <c r="A21" s="7" t="s">
        <v>18</v>
      </c>
      <c r="B21" s="21">
        <v>0</v>
      </c>
      <c r="C21" s="21"/>
      <c r="D21" s="18">
        <f>SUM(D22:D23)</f>
        <v>0</v>
      </c>
      <c r="E21" s="18">
        <f t="shared" ref="E21:W21" si="9">SUM(E22:E23)</f>
        <v>0</v>
      </c>
      <c r="F21" s="18">
        <f t="shared" si="9"/>
        <v>0</v>
      </c>
      <c r="G21" s="18">
        <f t="shared" si="9"/>
        <v>0</v>
      </c>
      <c r="H21" s="18">
        <f t="shared" si="9"/>
        <v>0</v>
      </c>
      <c r="I21" s="18">
        <f t="shared" si="9"/>
        <v>0</v>
      </c>
      <c r="J21" s="18">
        <f t="shared" si="9"/>
        <v>0</v>
      </c>
      <c r="K21" s="18">
        <f t="shared" si="9"/>
        <v>0</v>
      </c>
      <c r="L21" s="18">
        <f t="shared" si="9"/>
        <v>0</v>
      </c>
      <c r="M21" s="18">
        <f t="shared" si="9"/>
        <v>0</v>
      </c>
      <c r="N21" s="18">
        <f t="shared" si="9"/>
        <v>0</v>
      </c>
      <c r="O21" s="18">
        <f t="shared" si="9"/>
        <v>0</v>
      </c>
      <c r="P21" s="18">
        <f t="shared" si="9"/>
        <v>0</v>
      </c>
      <c r="Q21" s="18">
        <f t="shared" si="9"/>
        <v>0</v>
      </c>
      <c r="R21" s="18">
        <f t="shared" si="9"/>
        <v>0</v>
      </c>
      <c r="S21" s="18">
        <f t="shared" si="9"/>
        <v>0</v>
      </c>
      <c r="T21" s="18">
        <f t="shared" si="9"/>
        <v>0</v>
      </c>
      <c r="U21" s="18">
        <f t="shared" si="9"/>
        <v>0</v>
      </c>
      <c r="V21" s="18">
        <f t="shared" si="9"/>
        <v>0</v>
      </c>
      <c r="W21" s="18">
        <f t="shared" si="9"/>
        <v>0</v>
      </c>
      <c r="X21" s="10">
        <f t="shared" si="1"/>
        <v>0</v>
      </c>
      <c r="Y21" s="10">
        <f t="shared" si="3"/>
        <v>0</v>
      </c>
    </row>
    <row r="22" spans="1:25" ht="13.2" x14ac:dyDescent="0.15">
      <c r="A22" s="7" t="s">
        <v>19</v>
      </c>
      <c r="B22" s="21">
        <v>0</v>
      </c>
      <c r="C22" s="21"/>
      <c r="D22" s="18">
        <f t="shared" ref="D22:W37" si="10">ROUNDDOWN($B22*D$3,0)</f>
        <v>0</v>
      </c>
      <c r="E22" s="18">
        <f t="shared" si="10"/>
        <v>0</v>
      </c>
      <c r="F22" s="18">
        <f t="shared" si="10"/>
        <v>0</v>
      </c>
      <c r="G22" s="18">
        <f t="shared" si="10"/>
        <v>0</v>
      </c>
      <c r="H22" s="18">
        <f t="shared" si="10"/>
        <v>0</v>
      </c>
      <c r="I22" s="18">
        <f t="shared" si="10"/>
        <v>0</v>
      </c>
      <c r="J22" s="18">
        <f t="shared" si="10"/>
        <v>0</v>
      </c>
      <c r="K22" s="18">
        <f t="shared" si="10"/>
        <v>0</v>
      </c>
      <c r="L22" s="18">
        <f t="shared" si="10"/>
        <v>0</v>
      </c>
      <c r="M22" s="18">
        <f t="shared" si="10"/>
        <v>0</v>
      </c>
      <c r="N22" s="18">
        <f t="shared" si="10"/>
        <v>0</v>
      </c>
      <c r="O22" s="18">
        <f t="shared" si="10"/>
        <v>0</v>
      </c>
      <c r="P22" s="18">
        <f t="shared" si="10"/>
        <v>0</v>
      </c>
      <c r="Q22" s="18">
        <f t="shared" si="10"/>
        <v>0</v>
      </c>
      <c r="R22" s="18">
        <f t="shared" si="10"/>
        <v>0</v>
      </c>
      <c r="S22" s="18">
        <f t="shared" si="10"/>
        <v>0</v>
      </c>
      <c r="T22" s="18">
        <f t="shared" si="10"/>
        <v>0</v>
      </c>
      <c r="U22" s="18">
        <f t="shared" si="10"/>
        <v>0</v>
      </c>
      <c r="V22" s="18">
        <f t="shared" si="10"/>
        <v>0</v>
      </c>
      <c r="W22" s="18">
        <f t="shared" si="10"/>
        <v>0</v>
      </c>
      <c r="X22" s="10">
        <f t="shared" si="1"/>
        <v>0</v>
      </c>
      <c r="Y22" s="10">
        <f t="shared" si="3"/>
        <v>0</v>
      </c>
    </row>
    <row r="23" spans="1:25" ht="13.2" x14ac:dyDescent="0.15">
      <c r="A23" s="7" t="s">
        <v>20</v>
      </c>
      <c r="B23" s="21">
        <v>0</v>
      </c>
      <c r="C23" s="21"/>
      <c r="D23" s="18">
        <f t="shared" si="10"/>
        <v>0</v>
      </c>
      <c r="E23" s="18">
        <f t="shared" si="10"/>
        <v>0</v>
      </c>
      <c r="F23" s="18">
        <f t="shared" si="10"/>
        <v>0</v>
      </c>
      <c r="G23" s="18">
        <f t="shared" si="10"/>
        <v>0</v>
      </c>
      <c r="H23" s="18">
        <f t="shared" si="10"/>
        <v>0</v>
      </c>
      <c r="I23" s="18">
        <f t="shared" si="10"/>
        <v>0</v>
      </c>
      <c r="J23" s="18">
        <f t="shared" si="10"/>
        <v>0</v>
      </c>
      <c r="K23" s="18">
        <f t="shared" si="10"/>
        <v>0</v>
      </c>
      <c r="L23" s="18">
        <f t="shared" si="10"/>
        <v>0</v>
      </c>
      <c r="M23" s="18">
        <f t="shared" si="10"/>
        <v>0</v>
      </c>
      <c r="N23" s="18">
        <f t="shared" si="10"/>
        <v>0</v>
      </c>
      <c r="O23" s="18">
        <f t="shared" si="10"/>
        <v>0</v>
      </c>
      <c r="P23" s="18">
        <f t="shared" si="10"/>
        <v>0</v>
      </c>
      <c r="Q23" s="18">
        <f t="shared" si="10"/>
        <v>0</v>
      </c>
      <c r="R23" s="18">
        <f t="shared" si="10"/>
        <v>0</v>
      </c>
      <c r="S23" s="18">
        <f t="shared" si="10"/>
        <v>0</v>
      </c>
      <c r="T23" s="18">
        <f t="shared" si="10"/>
        <v>0</v>
      </c>
      <c r="U23" s="18">
        <f t="shared" si="10"/>
        <v>0</v>
      </c>
      <c r="V23" s="18">
        <f t="shared" si="10"/>
        <v>0</v>
      </c>
      <c r="W23" s="18">
        <f t="shared" si="10"/>
        <v>0</v>
      </c>
      <c r="X23" s="10">
        <f t="shared" si="1"/>
        <v>0</v>
      </c>
      <c r="Y23" s="10">
        <f t="shared" si="3"/>
        <v>0</v>
      </c>
    </row>
    <row r="24" spans="1:25" ht="13.2" x14ac:dyDescent="0.15">
      <c r="A24" s="7" t="s">
        <v>21</v>
      </c>
      <c r="B24" s="21">
        <v>0</v>
      </c>
      <c r="C24" s="21"/>
      <c r="D24" s="18">
        <f t="shared" si="10"/>
        <v>0</v>
      </c>
      <c r="E24" s="18">
        <f t="shared" si="10"/>
        <v>0</v>
      </c>
      <c r="F24" s="18">
        <f t="shared" si="10"/>
        <v>0</v>
      </c>
      <c r="G24" s="18">
        <f t="shared" si="10"/>
        <v>0</v>
      </c>
      <c r="H24" s="18">
        <f t="shared" si="10"/>
        <v>0</v>
      </c>
      <c r="I24" s="18">
        <f t="shared" si="10"/>
        <v>0</v>
      </c>
      <c r="J24" s="18">
        <f t="shared" si="10"/>
        <v>0</v>
      </c>
      <c r="K24" s="18">
        <f t="shared" si="10"/>
        <v>0</v>
      </c>
      <c r="L24" s="18">
        <f t="shared" si="10"/>
        <v>0</v>
      </c>
      <c r="M24" s="18">
        <f t="shared" si="10"/>
        <v>0</v>
      </c>
      <c r="N24" s="18">
        <f t="shared" si="10"/>
        <v>0</v>
      </c>
      <c r="O24" s="18">
        <f t="shared" si="10"/>
        <v>0</v>
      </c>
      <c r="P24" s="18">
        <f t="shared" si="10"/>
        <v>0</v>
      </c>
      <c r="Q24" s="18">
        <f t="shared" si="10"/>
        <v>0</v>
      </c>
      <c r="R24" s="18">
        <f t="shared" si="10"/>
        <v>0</v>
      </c>
      <c r="S24" s="18">
        <f t="shared" si="10"/>
        <v>0</v>
      </c>
      <c r="T24" s="18">
        <f t="shared" si="10"/>
        <v>0</v>
      </c>
      <c r="U24" s="18">
        <f t="shared" si="10"/>
        <v>0</v>
      </c>
      <c r="V24" s="18">
        <f t="shared" si="10"/>
        <v>0</v>
      </c>
      <c r="W24" s="18">
        <f t="shared" si="10"/>
        <v>0</v>
      </c>
      <c r="X24" s="10">
        <f t="shared" si="1"/>
        <v>0</v>
      </c>
      <c r="Y24" s="10">
        <f t="shared" si="3"/>
        <v>0</v>
      </c>
    </row>
    <row r="25" spans="1:25" ht="13.2" x14ac:dyDescent="0.15">
      <c r="A25" s="7" t="s">
        <v>22</v>
      </c>
      <c r="B25" s="21">
        <v>67065</v>
      </c>
      <c r="C25" s="21"/>
      <c r="D25" s="18">
        <f>D16+D24-D5-D21</f>
        <v>11404</v>
      </c>
      <c r="E25" s="18">
        <f t="shared" ref="E25:W25" si="11">E16+E24-E5-E21</f>
        <v>6585</v>
      </c>
      <c r="F25" s="18">
        <f t="shared" si="11"/>
        <v>1824</v>
      </c>
      <c r="G25" s="18">
        <f t="shared" si="11"/>
        <v>3492</v>
      </c>
      <c r="H25" s="18">
        <f t="shared" si="11"/>
        <v>2283</v>
      </c>
      <c r="I25" s="18">
        <f t="shared" si="11"/>
        <v>4318</v>
      </c>
      <c r="J25" s="18">
        <f t="shared" si="11"/>
        <v>2614</v>
      </c>
      <c r="K25" s="18">
        <f t="shared" si="11"/>
        <v>2747</v>
      </c>
      <c r="L25" s="18">
        <f t="shared" si="11"/>
        <v>3323</v>
      </c>
      <c r="M25" s="18">
        <f t="shared" si="11"/>
        <v>1398</v>
      </c>
      <c r="N25" s="18">
        <f t="shared" si="11"/>
        <v>3278</v>
      </c>
      <c r="O25" s="18">
        <f t="shared" si="11"/>
        <v>2045</v>
      </c>
      <c r="P25" s="18">
        <f t="shared" si="11"/>
        <v>1999</v>
      </c>
      <c r="Q25" s="18">
        <f t="shared" si="11"/>
        <v>2216</v>
      </c>
      <c r="R25" s="18">
        <f t="shared" si="11"/>
        <v>2061</v>
      </c>
      <c r="S25" s="18">
        <f t="shared" si="11"/>
        <v>5869</v>
      </c>
      <c r="T25" s="18">
        <f t="shared" si="11"/>
        <v>2052</v>
      </c>
      <c r="U25" s="18">
        <f t="shared" si="11"/>
        <v>2635</v>
      </c>
      <c r="V25" s="18">
        <f t="shared" si="11"/>
        <v>3028</v>
      </c>
      <c r="W25" s="18">
        <f t="shared" si="11"/>
        <v>1894</v>
      </c>
      <c r="X25" s="10">
        <f t="shared" si="1"/>
        <v>67065</v>
      </c>
      <c r="Y25" s="10">
        <f t="shared" si="3"/>
        <v>0</v>
      </c>
    </row>
    <row r="26" spans="1:25" ht="13.2" x14ac:dyDescent="0.15">
      <c r="A26" s="7" t="s">
        <v>23</v>
      </c>
      <c r="B26" s="21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0"/>
      <c r="Y26" s="10"/>
    </row>
    <row r="27" spans="1:25" ht="13.2" x14ac:dyDescent="0.15">
      <c r="A27" s="7" t="s">
        <v>24</v>
      </c>
      <c r="B27" s="21">
        <v>71</v>
      </c>
      <c r="C27" s="21"/>
      <c r="D27" s="18">
        <f>SUM(D28:D32)</f>
        <v>21</v>
      </c>
      <c r="E27" s="18">
        <f t="shared" ref="E27:W27" si="12">SUM(E28:E32)</f>
        <v>6</v>
      </c>
      <c r="F27" s="18">
        <f t="shared" si="12"/>
        <v>1</v>
      </c>
      <c r="G27" s="18">
        <f t="shared" si="12"/>
        <v>3</v>
      </c>
      <c r="H27" s="18">
        <f t="shared" si="12"/>
        <v>2</v>
      </c>
      <c r="I27" s="18">
        <f t="shared" si="12"/>
        <v>4</v>
      </c>
      <c r="J27" s="18">
        <f t="shared" si="12"/>
        <v>2</v>
      </c>
      <c r="K27" s="18">
        <f t="shared" si="12"/>
        <v>2</v>
      </c>
      <c r="L27" s="18">
        <f t="shared" si="12"/>
        <v>3</v>
      </c>
      <c r="M27" s="18">
        <f t="shared" si="12"/>
        <v>1</v>
      </c>
      <c r="N27" s="18">
        <f t="shared" si="12"/>
        <v>3</v>
      </c>
      <c r="O27" s="18">
        <f t="shared" si="12"/>
        <v>2</v>
      </c>
      <c r="P27" s="18">
        <f t="shared" si="12"/>
        <v>2</v>
      </c>
      <c r="Q27" s="18">
        <f t="shared" si="12"/>
        <v>2</v>
      </c>
      <c r="R27" s="18">
        <f t="shared" si="12"/>
        <v>2</v>
      </c>
      <c r="S27" s="18">
        <f t="shared" si="12"/>
        <v>6</v>
      </c>
      <c r="T27" s="18">
        <f t="shared" si="12"/>
        <v>2</v>
      </c>
      <c r="U27" s="18">
        <f t="shared" si="12"/>
        <v>2</v>
      </c>
      <c r="V27" s="18">
        <f t="shared" si="12"/>
        <v>3</v>
      </c>
      <c r="W27" s="18">
        <f t="shared" si="12"/>
        <v>2</v>
      </c>
      <c r="X27" s="10">
        <f t="shared" ref="X27:X39" si="13">SUM(D27:W27)</f>
        <v>71</v>
      </c>
      <c r="Y27" s="10">
        <f t="shared" si="3"/>
        <v>0</v>
      </c>
    </row>
    <row r="28" spans="1:25" ht="13.2" x14ac:dyDescent="0.15">
      <c r="A28" s="7" t="s">
        <v>25</v>
      </c>
      <c r="B28" s="21">
        <v>0</v>
      </c>
      <c r="C28" s="21"/>
      <c r="D28" s="18">
        <f t="shared" si="10"/>
        <v>0</v>
      </c>
      <c r="E28" s="18">
        <f t="shared" si="10"/>
        <v>0</v>
      </c>
      <c r="F28" s="18">
        <f t="shared" si="10"/>
        <v>0</v>
      </c>
      <c r="G28" s="18">
        <f t="shared" si="10"/>
        <v>0</v>
      </c>
      <c r="H28" s="18">
        <f t="shared" si="10"/>
        <v>0</v>
      </c>
      <c r="I28" s="18">
        <f t="shared" si="10"/>
        <v>0</v>
      </c>
      <c r="J28" s="18">
        <f t="shared" si="10"/>
        <v>0</v>
      </c>
      <c r="K28" s="18">
        <f t="shared" si="10"/>
        <v>0</v>
      </c>
      <c r="L28" s="18">
        <f t="shared" si="10"/>
        <v>0</v>
      </c>
      <c r="M28" s="18">
        <f t="shared" si="10"/>
        <v>0</v>
      </c>
      <c r="N28" s="18">
        <f t="shared" si="10"/>
        <v>0</v>
      </c>
      <c r="O28" s="18">
        <f t="shared" si="10"/>
        <v>0</v>
      </c>
      <c r="P28" s="18">
        <f t="shared" si="10"/>
        <v>0</v>
      </c>
      <c r="Q28" s="18">
        <f t="shared" si="10"/>
        <v>0</v>
      </c>
      <c r="R28" s="18">
        <f t="shared" si="10"/>
        <v>0</v>
      </c>
      <c r="S28" s="18">
        <f t="shared" si="10"/>
        <v>0</v>
      </c>
      <c r="T28" s="18">
        <f t="shared" si="10"/>
        <v>0</v>
      </c>
      <c r="U28" s="18">
        <f t="shared" si="10"/>
        <v>0</v>
      </c>
      <c r="V28" s="18">
        <f t="shared" si="10"/>
        <v>0</v>
      </c>
      <c r="W28" s="18">
        <f t="shared" si="10"/>
        <v>0</v>
      </c>
      <c r="X28" s="10">
        <f t="shared" si="13"/>
        <v>0</v>
      </c>
      <c r="Y28" s="10">
        <f t="shared" si="3"/>
        <v>0</v>
      </c>
    </row>
    <row r="29" spans="1:25" ht="13.2" x14ac:dyDescent="0.15">
      <c r="A29" s="7" t="s">
        <v>26</v>
      </c>
      <c r="B29" s="21">
        <v>71</v>
      </c>
      <c r="C29" s="21"/>
      <c r="D29" s="18">
        <f>ROUNDDOWN($B29*D$3,0)+9</f>
        <v>21</v>
      </c>
      <c r="E29" s="18">
        <f t="shared" si="10"/>
        <v>6</v>
      </c>
      <c r="F29" s="18">
        <f t="shared" si="10"/>
        <v>1</v>
      </c>
      <c r="G29" s="18">
        <f t="shared" si="10"/>
        <v>3</v>
      </c>
      <c r="H29" s="18">
        <f t="shared" si="10"/>
        <v>2</v>
      </c>
      <c r="I29" s="18">
        <f t="shared" si="10"/>
        <v>4</v>
      </c>
      <c r="J29" s="18">
        <f t="shared" si="10"/>
        <v>2</v>
      </c>
      <c r="K29" s="18">
        <f t="shared" si="10"/>
        <v>2</v>
      </c>
      <c r="L29" s="18">
        <f t="shared" si="10"/>
        <v>3</v>
      </c>
      <c r="M29" s="18">
        <f t="shared" si="10"/>
        <v>1</v>
      </c>
      <c r="N29" s="18">
        <f t="shared" si="10"/>
        <v>3</v>
      </c>
      <c r="O29" s="18">
        <f t="shared" si="10"/>
        <v>2</v>
      </c>
      <c r="P29" s="18">
        <f t="shared" si="10"/>
        <v>2</v>
      </c>
      <c r="Q29" s="18">
        <f t="shared" si="10"/>
        <v>2</v>
      </c>
      <c r="R29" s="18">
        <f t="shared" si="10"/>
        <v>2</v>
      </c>
      <c r="S29" s="18">
        <f t="shared" si="10"/>
        <v>6</v>
      </c>
      <c r="T29" s="18">
        <f t="shared" si="10"/>
        <v>2</v>
      </c>
      <c r="U29" s="18">
        <f t="shared" si="10"/>
        <v>2</v>
      </c>
      <c r="V29" s="18">
        <f t="shared" si="10"/>
        <v>3</v>
      </c>
      <c r="W29" s="18">
        <f t="shared" si="10"/>
        <v>2</v>
      </c>
      <c r="X29" s="10">
        <f t="shared" si="13"/>
        <v>71</v>
      </c>
      <c r="Y29" s="10">
        <f t="shared" si="3"/>
        <v>0</v>
      </c>
    </row>
    <row r="30" spans="1:25" ht="13.2" x14ac:dyDescent="0.15">
      <c r="A30" s="7" t="s">
        <v>27</v>
      </c>
      <c r="B30" s="21">
        <v>0</v>
      </c>
      <c r="C30" s="21"/>
      <c r="D30" s="18">
        <f t="shared" si="10"/>
        <v>0</v>
      </c>
      <c r="E30" s="18">
        <f t="shared" si="10"/>
        <v>0</v>
      </c>
      <c r="F30" s="18">
        <f t="shared" si="10"/>
        <v>0</v>
      </c>
      <c r="G30" s="18">
        <f t="shared" si="10"/>
        <v>0</v>
      </c>
      <c r="H30" s="18">
        <f t="shared" si="10"/>
        <v>0</v>
      </c>
      <c r="I30" s="18">
        <f t="shared" si="10"/>
        <v>0</v>
      </c>
      <c r="J30" s="18">
        <f t="shared" si="10"/>
        <v>0</v>
      </c>
      <c r="K30" s="18">
        <f t="shared" si="10"/>
        <v>0</v>
      </c>
      <c r="L30" s="18">
        <f t="shared" si="10"/>
        <v>0</v>
      </c>
      <c r="M30" s="18">
        <f t="shared" si="10"/>
        <v>0</v>
      </c>
      <c r="N30" s="18">
        <f t="shared" si="10"/>
        <v>0</v>
      </c>
      <c r="O30" s="18">
        <f t="shared" si="10"/>
        <v>0</v>
      </c>
      <c r="P30" s="18">
        <f t="shared" si="10"/>
        <v>0</v>
      </c>
      <c r="Q30" s="18">
        <f t="shared" si="10"/>
        <v>0</v>
      </c>
      <c r="R30" s="18">
        <f t="shared" si="10"/>
        <v>0</v>
      </c>
      <c r="S30" s="18">
        <f t="shared" si="10"/>
        <v>0</v>
      </c>
      <c r="T30" s="18">
        <f t="shared" si="10"/>
        <v>0</v>
      </c>
      <c r="U30" s="18">
        <f t="shared" si="10"/>
        <v>0</v>
      </c>
      <c r="V30" s="18">
        <f t="shared" si="10"/>
        <v>0</v>
      </c>
      <c r="W30" s="18">
        <f t="shared" si="10"/>
        <v>0</v>
      </c>
      <c r="X30" s="10">
        <f t="shared" si="13"/>
        <v>0</v>
      </c>
      <c r="Y30" s="10">
        <f t="shared" si="3"/>
        <v>0</v>
      </c>
    </row>
    <row r="31" spans="1:25" ht="13.2" x14ac:dyDescent="0.15">
      <c r="A31" s="7" t="s">
        <v>28</v>
      </c>
      <c r="B31" s="21">
        <v>0</v>
      </c>
      <c r="C31" s="21"/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0">
        <f t="shared" si="13"/>
        <v>0</v>
      </c>
      <c r="Y31" s="10">
        <f t="shared" si="3"/>
        <v>0</v>
      </c>
    </row>
    <row r="32" spans="1:25" ht="13.2" x14ac:dyDescent="0.15">
      <c r="A32" s="7" t="s">
        <v>20</v>
      </c>
      <c r="B32" s="21">
        <v>0</v>
      </c>
      <c r="C32" s="21"/>
      <c r="D32" s="18">
        <f t="shared" si="10"/>
        <v>0</v>
      </c>
      <c r="E32" s="18">
        <f t="shared" si="10"/>
        <v>0</v>
      </c>
      <c r="F32" s="18">
        <f t="shared" si="10"/>
        <v>0</v>
      </c>
      <c r="G32" s="18">
        <f t="shared" si="10"/>
        <v>0</v>
      </c>
      <c r="H32" s="18">
        <f t="shared" si="10"/>
        <v>0</v>
      </c>
      <c r="I32" s="18">
        <f t="shared" si="10"/>
        <v>0</v>
      </c>
      <c r="J32" s="18">
        <f t="shared" si="10"/>
        <v>0</v>
      </c>
      <c r="K32" s="18">
        <f t="shared" si="10"/>
        <v>0</v>
      </c>
      <c r="L32" s="18">
        <f t="shared" si="10"/>
        <v>0</v>
      </c>
      <c r="M32" s="18">
        <f t="shared" si="10"/>
        <v>0</v>
      </c>
      <c r="N32" s="18">
        <f t="shared" si="10"/>
        <v>0</v>
      </c>
      <c r="O32" s="18">
        <f t="shared" si="10"/>
        <v>0</v>
      </c>
      <c r="P32" s="18">
        <f t="shared" si="10"/>
        <v>0</v>
      </c>
      <c r="Q32" s="18">
        <f t="shared" si="10"/>
        <v>0</v>
      </c>
      <c r="R32" s="18">
        <f t="shared" si="10"/>
        <v>0</v>
      </c>
      <c r="S32" s="18">
        <f t="shared" si="10"/>
        <v>0</v>
      </c>
      <c r="T32" s="18">
        <f t="shared" si="10"/>
        <v>0</v>
      </c>
      <c r="U32" s="18">
        <f t="shared" si="10"/>
        <v>0</v>
      </c>
      <c r="V32" s="18">
        <f t="shared" si="10"/>
        <v>0</v>
      </c>
      <c r="W32" s="18">
        <f t="shared" si="10"/>
        <v>0</v>
      </c>
      <c r="X32" s="10">
        <f t="shared" si="13"/>
        <v>0</v>
      </c>
      <c r="Y32" s="10">
        <f t="shared" si="3"/>
        <v>0</v>
      </c>
    </row>
    <row r="33" spans="1:25" ht="13.2" x14ac:dyDescent="0.15">
      <c r="A33" s="7" t="s">
        <v>29</v>
      </c>
      <c r="B33" s="21">
        <v>0</v>
      </c>
      <c r="C33" s="21"/>
      <c r="D33" s="18">
        <f>SUM(D34:D38)</f>
        <v>0</v>
      </c>
      <c r="E33" s="18">
        <f t="shared" ref="E33:W33" si="14">SUM(E34:E38)</f>
        <v>0</v>
      </c>
      <c r="F33" s="18">
        <f t="shared" si="14"/>
        <v>0</v>
      </c>
      <c r="G33" s="18">
        <f t="shared" si="14"/>
        <v>0</v>
      </c>
      <c r="H33" s="18">
        <f t="shared" si="14"/>
        <v>0</v>
      </c>
      <c r="I33" s="18">
        <f t="shared" si="14"/>
        <v>0</v>
      </c>
      <c r="J33" s="18">
        <f t="shared" si="14"/>
        <v>0</v>
      </c>
      <c r="K33" s="18">
        <f t="shared" si="14"/>
        <v>0</v>
      </c>
      <c r="L33" s="18">
        <f t="shared" si="14"/>
        <v>0</v>
      </c>
      <c r="M33" s="18">
        <f t="shared" si="14"/>
        <v>0</v>
      </c>
      <c r="N33" s="18">
        <f t="shared" si="14"/>
        <v>0</v>
      </c>
      <c r="O33" s="18">
        <f t="shared" si="14"/>
        <v>0</v>
      </c>
      <c r="P33" s="18">
        <f t="shared" si="14"/>
        <v>0</v>
      </c>
      <c r="Q33" s="18">
        <f t="shared" si="14"/>
        <v>0</v>
      </c>
      <c r="R33" s="18">
        <f t="shared" si="14"/>
        <v>0</v>
      </c>
      <c r="S33" s="18">
        <f t="shared" si="14"/>
        <v>0</v>
      </c>
      <c r="T33" s="18">
        <f t="shared" si="14"/>
        <v>0</v>
      </c>
      <c r="U33" s="18">
        <f t="shared" si="14"/>
        <v>0</v>
      </c>
      <c r="V33" s="18">
        <f t="shared" si="14"/>
        <v>0</v>
      </c>
      <c r="W33" s="18">
        <f t="shared" si="14"/>
        <v>0</v>
      </c>
      <c r="X33" s="10">
        <f t="shared" si="13"/>
        <v>0</v>
      </c>
      <c r="Y33" s="10">
        <f t="shared" si="3"/>
        <v>0</v>
      </c>
    </row>
    <row r="34" spans="1:25" ht="13.2" x14ac:dyDescent="0.15">
      <c r="A34" s="7" t="s">
        <v>15</v>
      </c>
      <c r="B34" s="21"/>
      <c r="C34" s="21"/>
      <c r="D34" s="18">
        <f t="shared" si="10"/>
        <v>0</v>
      </c>
      <c r="E34" s="18">
        <f t="shared" si="10"/>
        <v>0</v>
      </c>
      <c r="F34" s="18">
        <f t="shared" si="10"/>
        <v>0</v>
      </c>
      <c r="G34" s="18">
        <f t="shared" si="10"/>
        <v>0</v>
      </c>
      <c r="H34" s="18">
        <f t="shared" si="10"/>
        <v>0</v>
      </c>
      <c r="I34" s="18">
        <f t="shared" si="10"/>
        <v>0</v>
      </c>
      <c r="J34" s="18">
        <f t="shared" si="10"/>
        <v>0</v>
      </c>
      <c r="K34" s="18">
        <f t="shared" si="10"/>
        <v>0</v>
      </c>
      <c r="L34" s="18">
        <f t="shared" si="10"/>
        <v>0</v>
      </c>
      <c r="M34" s="18">
        <f t="shared" si="10"/>
        <v>0</v>
      </c>
      <c r="N34" s="18">
        <f t="shared" si="10"/>
        <v>0</v>
      </c>
      <c r="O34" s="18">
        <f t="shared" si="10"/>
        <v>0</v>
      </c>
      <c r="P34" s="18">
        <f t="shared" si="10"/>
        <v>0</v>
      </c>
      <c r="Q34" s="18">
        <f t="shared" si="10"/>
        <v>0</v>
      </c>
      <c r="R34" s="18">
        <f t="shared" si="10"/>
        <v>0</v>
      </c>
      <c r="S34" s="18">
        <f t="shared" si="10"/>
        <v>0</v>
      </c>
      <c r="T34" s="18">
        <f t="shared" si="10"/>
        <v>0</v>
      </c>
      <c r="U34" s="18">
        <f t="shared" si="10"/>
        <v>0</v>
      </c>
      <c r="V34" s="18">
        <f t="shared" si="10"/>
        <v>0</v>
      </c>
      <c r="W34" s="18">
        <f t="shared" si="10"/>
        <v>0</v>
      </c>
      <c r="X34" s="10">
        <f t="shared" si="13"/>
        <v>0</v>
      </c>
      <c r="Y34" s="10">
        <f t="shared" si="3"/>
        <v>0</v>
      </c>
    </row>
    <row r="35" spans="1:25" ht="13.2" x14ac:dyDescent="0.15">
      <c r="A35" s="7" t="s">
        <v>30</v>
      </c>
      <c r="B35" s="21">
        <v>0</v>
      </c>
      <c r="C35" s="21"/>
      <c r="D35" s="18">
        <f t="shared" si="10"/>
        <v>0</v>
      </c>
      <c r="E35" s="18">
        <f t="shared" si="10"/>
        <v>0</v>
      </c>
      <c r="F35" s="18">
        <f t="shared" ref="E35:W37" si="15">ROUNDDOWN($B35*F$3,0)</f>
        <v>0</v>
      </c>
      <c r="G35" s="18">
        <f t="shared" si="15"/>
        <v>0</v>
      </c>
      <c r="H35" s="18">
        <f t="shared" si="15"/>
        <v>0</v>
      </c>
      <c r="I35" s="18">
        <f t="shared" si="15"/>
        <v>0</v>
      </c>
      <c r="J35" s="18">
        <f t="shared" si="15"/>
        <v>0</v>
      </c>
      <c r="K35" s="18">
        <f t="shared" si="15"/>
        <v>0</v>
      </c>
      <c r="L35" s="18">
        <f t="shared" si="15"/>
        <v>0</v>
      </c>
      <c r="M35" s="18">
        <f t="shared" si="15"/>
        <v>0</v>
      </c>
      <c r="N35" s="18">
        <f t="shared" si="15"/>
        <v>0</v>
      </c>
      <c r="O35" s="18">
        <f t="shared" si="15"/>
        <v>0</v>
      </c>
      <c r="P35" s="18">
        <f t="shared" si="15"/>
        <v>0</v>
      </c>
      <c r="Q35" s="18">
        <f t="shared" si="15"/>
        <v>0</v>
      </c>
      <c r="R35" s="18">
        <f t="shared" si="15"/>
        <v>0</v>
      </c>
      <c r="S35" s="18">
        <f t="shared" si="15"/>
        <v>0</v>
      </c>
      <c r="T35" s="18">
        <f t="shared" si="15"/>
        <v>0</v>
      </c>
      <c r="U35" s="18">
        <f t="shared" si="15"/>
        <v>0</v>
      </c>
      <c r="V35" s="18">
        <f t="shared" si="15"/>
        <v>0</v>
      </c>
      <c r="W35" s="18">
        <f t="shared" si="15"/>
        <v>0</v>
      </c>
      <c r="X35" s="10">
        <f t="shared" si="13"/>
        <v>0</v>
      </c>
      <c r="Y35" s="10">
        <f t="shared" si="3"/>
        <v>0</v>
      </c>
    </row>
    <row r="36" spans="1:25" ht="13.2" x14ac:dyDescent="0.15">
      <c r="A36" s="7" t="s">
        <v>31</v>
      </c>
      <c r="B36" s="21">
        <v>0</v>
      </c>
      <c r="C36" s="21"/>
      <c r="D36" s="18">
        <f t="shared" si="10"/>
        <v>0</v>
      </c>
      <c r="E36" s="18">
        <f t="shared" si="15"/>
        <v>0</v>
      </c>
      <c r="F36" s="18">
        <f t="shared" si="15"/>
        <v>0</v>
      </c>
      <c r="G36" s="18">
        <f t="shared" si="15"/>
        <v>0</v>
      </c>
      <c r="H36" s="18">
        <f t="shared" si="15"/>
        <v>0</v>
      </c>
      <c r="I36" s="18">
        <f t="shared" si="15"/>
        <v>0</v>
      </c>
      <c r="J36" s="18">
        <f t="shared" si="15"/>
        <v>0</v>
      </c>
      <c r="K36" s="18">
        <f t="shared" si="15"/>
        <v>0</v>
      </c>
      <c r="L36" s="18">
        <f t="shared" si="15"/>
        <v>0</v>
      </c>
      <c r="M36" s="18">
        <f t="shared" si="15"/>
        <v>0</v>
      </c>
      <c r="N36" s="18">
        <f t="shared" si="15"/>
        <v>0</v>
      </c>
      <c r="O36" s="18">
        <f t="shared" si="15"/>
        <v>0</v>
      </c>
      <c r="P36" s="18">
        <f t="shared" si="15"/>
        <v>0</v>
      </c>
      <c r="Q36" s="18">
        <f t="shared" si="15"/>
        <v>0</v>
      </c>
      <c r="R36" s="18">
        <f t="shared" si="15"/>
        <v>0</v>
      </c>
      <c r="S36" s="18">
        <f t="shared" si="15"/>
        <v>0</v>
      </c>
      <c r="T36" s="18">
        <f t="shared" si="15"/>
        <v>0</v>
      </c>
      <c r="U36" s="18">
        <f t="shared" si="15"/>
        <v>0</v>
      </c>
      <c r="V36" s="18">
        <f t="shared" si="15"/>
        <v>0</v>
      </c>
      <c r="W36" s="18">
        <f t="shared" si="15"/>
        <v>0</v>
      </c>
      <c r="X36" s="10">
        <f t="shared" si="13"/>
        <v>0</v>
      </c>
      <c r="Y36" s="10">
        <f t="shared" si="3"/>
        <v>0</v>
      </c>
    </row>
    <row r="37" spans="1:25" ht="13.2" x14ac:dyDescent="0.15">
      <c r="A37" s="7" t="s">
        <v>32</v>
      </c>
      <c r="B37" s="21">
        <v>0</v>
      </c>
      <c r="C37" s="21"/>
      <c r="D37" s="18">
        <f t="shared" si="10"/>
        <v>0</v>
      </c>
      <c r="E37" s="18">
        <f t="shared" si="15"/>
        <v>0</v>
      </c>
      <c r="F37" s="18">
        <f t="shared" si="15"/>
        <v>0</v>
      </c>
      <c r="G37" s="18">
        <f t="shared" si="15"/>
        <v>0</v>
      </c>
      <c r="H37" s="18">
        <f t="shared" si="15"/>
        <v>0</v>
      </c>
      <c r="I37" s="18">
        <f t="shared" si="15"/>
        <v>0</v>
      </c>
      <c r="J37" s="18">
        <f t="shared" si="15"/>
        <v>0</v>
      </c>
      <c r="K37" s="18">
        <f t="shared" si="15"/>
        <v>0</v>
      </c>
      <c r="L37" s="18">
        <f t="shared" si="15"/>
        <v>0</v>
      </c>
      <c r="M37" s="18">
        <f t="shared" si="15"/>
        <v>0</v>
      </c>
      <c r="N37" s="18">
        <f t="shared" si="15"/>
        <v>0</v>
      </c>
      <c r="O37" s="18">
        <f t="shared" si="15"/>
        <v>0</v>
      </c>
      <c r="P37" s="18">
        <f t="shared" si="15"/>
        <v>0</v>
      </c>
      <c r="Q37" s="18">
        <f t="shared" si="15"/>
        <v>0</v>
      </c>
      <c r="R37" s="18">
        <f t="shared" si="15"/>
        <v>0</v>
      </c>
      <c r="S37" s="18">
        <f t="shared" si="15"/>
        <v>0</v>
      </c>
      <c r="T37" s="18">
        <f t="shared" si="15"/>
        <v>0</v>
      </c>
      <c r="U37" s="18">
        <f t="shared" si="15"/>
        <v>0</v>
      </c>
      <c r="V37" s="18">
        <f t="shared" si="15"/>
        <v>0</v>
      </c>
      <c r="W37" s="18">
        <f t="shared" si="15"/>
        <v>0</v>
      </c>
      <c r="X37" s="10">
        <f t="shared" si="13"/>
        <v>0</v>
      </c>
      <c r="Y37" s="10">
        <f t="shared" si="3"/>
        <v>0</v>
      </c>
    </row>
    <row r="38" spans="1:25" ht="13.2" x14ac:dyDescent="0.15">
      <c r="A38" s="7" t="s">
        <v>17</v>
      </c>
      <c r="B38" s="21">
        <v>0</v>
      </c>
      <c r="C38" s="21"/>
      <c r="D38" s="18">
        <f t="shared" ref="D38:W54" si="16">ROUNDDOWN($B38*D$3,0)</f>
        <v>0</v>
      </c>
      <c r="E38" s="18">
        <f t="shared" si="16"/>
        <v>0</v>
      </c>
      <c r="F38" s="18">
        <f t="shared" si="16"/>
        <v>0</v>
      </c>
      <c r="G38" s="18">
        <f t="shared" si="16"/>
        <v>0</v>
      </c>
      <c r="H38" s="18">
        <f t="shared" si="16"/>
        <v>0</v>
      </c>
      <c r="I38" s="18">
        <f t="shared" si="16"/>
        <v>0</v>
      </c>
      <c r="J38" s="18">
        <f t="shared" si="16"/>
        <v>0</v>
      </c>
      <c r="K38" s="18">
        <f t="shared" si="16"/>
        <v>0</v>
      </c>
      <c r="L38" s="18">
        <f t="shared" si="16"/>
        <v>0</v>
      </c>
      <c r="M38" s="18">
        <f t="shared" si="16"/>
        <v>0</v>
      </c>
      <c r="N38" s="18">
        <f t="shared" si="16"/>
        <v>0</v>
      </c>
      <c r="O38" s="18">
        <f t="shared" si="16"/>
        <v>0</v>
      </c>
      <c r="P38" s="18">
        <f t="shared" si="16"/>
        <v>0</v>
      </c>
      <c r="Q38" s="18">
        <f t="shared" si="16"/>
        <v>0</v>
      </c>
      <c r="R38" s="18">
        <f t="shared" si="16"/>
        <v>0</v>
      </c>
      <c r="S38" s="18">
        <f t="shared" si="16"/>
        <v>0</v>
      </c>
      <c r="T38" s="18">
        <f t="shared" si="16"/>
        <v>0</v>
      </c>
      <c r="U38" s="18">
        <f t="shared" si="16"/>
        <v>0</v>
      </c>
      <c r="V38" s="18">
        <f t="shared" si="16"/>
        <v>0</v>
      </c>
      <c r="W38" s="18">
        <f t="shared" si="16"/>
        <v>0</v>
      </c>
      <c r="X38" s="10">
        <f t="shared" si="13"/>
        <v>0</v>
      </c>
      <c r="Y38" s="10">
        <f t="shared" si="3"/>
        <v>0</v>
      </c>
    </row>
    <row r="39" spans="1:25" ht="13.2" x14ac:dyDescent="0.15">
      <c r="A39" s="7" t="s">
        <v>33</v>
      </c>
      <c r="B39" s="21">
        <v>-71</v>
      </c>
      <c r="C39" s="21"/>
      <c r="D39" s="18">
        <f>D33-D27</f>
        <v>-21</v>
      </c>
      <c r="E39" s="18">
        <f t="shared" ref="E39:W39" si="17">E33-E27</f>
        <v>-6</v>
      </c>
      <c r="F39" s="18">
        <f t="shared" si="17"/>
        <v>-1</v>
      </c>
      <c r="G39" s="18">
        <f t="shared" si="17"/>
        <v>-3</v>
      </c>
      <c r="H39" s="18">
        <f t="shared" si="17"/>
        <v>-2</v>
      </c>
      <c r="I39" s="18">
        <f t="shared" si="17"/>
        <v>-4</v>
      </c>
      <c r="J39" s="18">
        <f t="shared" si="17"/>
        <v>-2</v>
      </c>
      <c r="K39" s="18">
        <f t="shared" si="17"/>
        <v>-2</v>
      </c>
      <c r="L39" s="18">
        <f t="shared" si="17"/>
        <v>-3</v>
      </c>
      <c r="M39" s="18">
        <f t="shared" si="17"/>
        <v>-1</v>
      </c>
      <c r="N39" s="18">
        <f t="shared" si="17"/>
        <v>-3</v>
      </c>
      <c r="O39" s="18">
        <f t="shared" si="17"/>
        <v>-2</v>
      </c>
      <c r="P39" s="18">
        <f t="shared" si="17"/>
        <v>-2</v>
      </c>
      <c r="Q39" s="18">
        <f t="shared" si="17"/>
        <v>-2</v>
      </c>
      <c r="R39" s="18">
        <f t="shared" si="17"/>
        <v>-2</v>
      </c>
      <c r="S39" s="18">
        <f t="shared" si="17"/>
        <v>-6</v>
      </c>
      <c r="T39" s="18">
        <f t="shared" si="17"/>
        <v>-2</v>
      </c>
      <c r="U39" s="18">
        <f t="shared" si="17"/>
        <v>-2</v>
      </c>
      <c r="V39" s="18">
        <f t="shared" si="17"/>
        <v>-3</v>
      </c>
      <c r="W39" s="18">
        <f t="shared" si="17"/>
        <v>-2</v>
      </c>
      <c r="X39" s="10">
        <f t="shared" si="13"/>
        <v>-71</v>
      </c>
      <c r="Y39" s="10">
        <f t="shared" si="3"/>
        <v>0</v>
      </c>
    </row>
    <row r="40" spans="1:25" ht="13.2" x14ac:dyDescent="0.15">
      <c r="A40" s="7" t="s">
        <v>34</v>
      </c>
      <c r="B40" s="21"/>
      <c r="C40" s="2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0"/>
      <c r="Y40" s="10"/>
    </row>
    <row r="41" spans="1:25" ht="13.2" x14ac:dyDescent="0.15">
      <c r="A41" s="7" t="s">
        <v>35</v>
      </c>
      <c r="B41" s="21">
        <v>0</v>
      </c>
      <c r="C41" s="21"/>
      <c r="D41" s="18">
        <f>SUM(D42:D43)</f>
        <v>0</v>
      </c>
      <c r="E41" s="18">
        <f t="shared" ref="E41:W41" si="18">SUM(E42:E43)</f>
        <v>0</v>
      </c>
      <c r="F41" s="18">
        <f t="shared" si="18"/>
        <v>0</v>
      </c>
      <c r="G41" s="18">
        <f t="shared" si="18"/>
        <v>0</v>
      </c>
      <c r="H41" s="18">
        <f t="shared" si="18"/>
        <v>0</v>
      </c>
      <c r="I41" s="18">
        <f t="shared" si="18"/>
        <v>0</v>
      </c>
      <c r="J41" s="18">
        <f t="shared" si="18"/>
        <v>0</v>
      </c>
      <c r="K41" s="18">
        <f t="shared" si="18"/>
        <v>0</v>
      </c>
      <c r="L41" s="18">
        <f t="shared" si="18"/>
        <v>0</v>
      </c>
      <c r="M41" s="18">
        <f t="shared" si="18"/>
        <v>0</v>
      </c>
      <c r="N41" s="18">
        <f t="shared" si="18"/>
        <v>0</v>
      </c>
      <c r="O41" s="18">
        <f t="shared" si="18"/>
        <v>0</v>
      </c>
      <c r="P41" s="18">
        <f t="shared" si="18"/>
        <v>0</v>
      </c>
      <c r="Q41" s="18">
        <f t="shared" si="18"/>
        <v>0</v>
      </c>
      <c r="R41" s="18">
        <f t="shared" si="18"/>
        <v>0</v>
      </c>
      <c r="S41" s="18">
        <f t="shared" si="18"/>
        <v>0</v>
      </c>
      <c r="T41" s="18">
        <f t="shared" si="18"/>
        <v>0</v>
      </c>
      <c r="U41" s="18">
        <f t="shared" si="18"/>
        <v>0</v>
      </c>
      <c r="V41" s="18">
        <f t="shared" si="18"/>
        <v>0</v>
      </c>
      <c r="W41" s="18">
        <f t="shared" si="18"/>
        <v>0</v>
      </c>
      <c r="X41" s="10">
        <f t="shared" ref="X41:X51" si="19">SUM(D41:W41)</f>
        <v>0</v>
      </c>
      <c r="Y41" s="10">
        <f t="shared" si="3"/>
        <v>0</v>
      </c>
    </row>
    <row r="42" spans="1:25" ht="13.2" x14ac:dyDescent="0.15">
      <c r="A42" s="7" t="s">
        <v>36</v>
      </c>
      <c r="B42" s="21">
        <v>0</v>
      </c>
      <c r="C42" s="21"/>
      <c r="D42" s="18">
        <f t="shared" si="16"/>
        <v>0</v>
      </c>
      <c r="E42" s="18">
        <f t="shared" si="16"/>
        <v>0</v>
      </c>
      <c r="F42" s="18">
        <f t="shared" si="16"/>
        <v>0</v>
      </c>
      <c r="G42" s="18">
        <f t="shared" si="16"/>
        <v>0</v>
      </c>
      <c r="H42" s="18">
        <f t="shared" si="16"/>
        <v>0</v>
      </c>
      <c r="I42" s="18">
        <f t="shared" si="16"/>
        <v>0</v>
      </c>
      <c r="J42" s="18">
        <f t="shared" si="16"/>
        <v>0</v>
      </c>
      <c r="K42" s="18">
        <f t="shared" si="16"/>
        <v>0</v>
      </c>
      <c r="L42" s="18">
        <f t="shared" si="16"/>
        <v>0</v>
      </c>
      <c r="M42" s="18">
        <f t="shared" si="16"/>
        <v>0</v>
      </c>
      <c r="N42" s="18">
        <f t="shared" si="16"/>
        <v>0</v>
      </c>
      <c r="O42" s="18">
        <f t="shared" si="16"/>
        <v>0</v>
      </c>
      <c r="P42" s="18">
        <f t="shared" si="16"/>
        <v>0</v>
      </c>
      <c r="Q42" s="18">
        <f t="shared" si="16"/>
        <v>0</v>
      </c>
      <c r="R42" s="18">
        <f t="shared" si="16"/>
        <v>0</v>
      </c>
      <c r="S42" s="18">
        <f t="shared" si="16"/>
        <v>0</v>
      </c>
      <c r="T42" s="18">
        <f t="shared" si="16"/>
        <v>0</v>
      </c>
      <c r="U42" s="18">
        <f t="shared" si="16"/>
        <v>0</v>
      </c>
      <c r="V42" s="18">
        <f t="shared" si="16"/>
        <v>0</v>
      </c>
      <c r="W42" s="18">
        <f t="shared" si="16"/>
        <v>0</v>
      </c>
      <c r="X42" s="10">
        <f t="shared" si="19"/>
        <v>0</v>
      </c>
      <c r="Y42" s="10">
        <f t="shared" si="3"/>
        <v>0</v>
      </c>
    </row>
    <row r="43" spans="1:25" ht="13.2" x14ac:dyDescent="0.15">
      <c r="A43" s="7" t="s">
        <v>20</v>
      </c>
      <c r="B43" s="21">
        <v>0</v>
      </c>
      <c r="C43" s="21"/>
      <c r="D43" s="18">
        <f t="shared" si="16"/>
        <v>0</v>
      </c>
      <c r="E43" s="18">
        <f t="shared" si="16"/>
        <v>0</v>
      </c>
      <c r="F43" s="18">
        <f t="shared" si="16"/>
        <v>0</v>
      </c>
      <c r="G43" s="18">
        <f t="shared" si="16"/>
        <v>0</v>
      </c>
      <c r="H43" s="18">
        <f t="shared" si="16"/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  <c r="Q43" s="18">
        <f t="shared" si="16"/>
        <v>0</v>
      </c>
      <c r="R43" s="18">
        <f t="shared" si="16"/>
        <v>0</v>
      </c>
      <c r="S43" s="18">
        <f t="shared" si="16"/>
        <v>0</v>
      </c>
      <c r="T43" s="18">
        <f t="shared" si="16"/>
        <v>0</v>
      </c>
      <c r="U43" s="18">
        <f t="shared" si="16"/>
        <v>0</v>
      </c>
      <c r="V43" s="18">
        <f t="shared" si="16"/>
        <v>0</v>
      </c>
      <c r="W43" s="18">
        <f t="shared" si="16"/>
        <v>0</v>
      </c>
      <c r="X43" s="10">
        <f t="shared" si="19"/>
        <v>0</v>
      </c>
      <c r="Y43" s="10">
        <f t="shared" si="3"/>
        <v>0</v>
      </c>
    </row>
    <row r="44" spans="1:25" ht="13.2" x14ac:dyDescent="0.15">
      <c r="A44" s="7" t="s">
        <v>37</v>
      </c>
      <c r="B44" s="21">
        <v>0</v>
      </c>
      <c r="C44" s="21"/>
      <c r="D44" s="18">
        <f>SUM(D45:D46)</f>
        <v>0</v>
      </c>
      <c r="E44" s="18">
        <f t="shared" ref="E44:W44" si="20">SUM(E45:E46)</f>
        <v>0</v>
      </c>
      <c r="F44" s="18">
        <f t="shared" si="20"/>
        <v>0</v>
      </c>
      <c r="G44" s="18">
        <f t="shared" si="20"/>
        <v>0</v>
      </c>
      <c r="H44" s="18">
        <f t="shared" si="20"/>
        <v>0</v>
      </c>
      <c r="I44" s="18">
        <f t="shared" si="20"/>
        <v>0</v>
      </c>
      <c r="J44" s="18">
        <f t="shared" si="20"/>
        <v>0</v>
      </c>
      <c r="K44" s="18">
        <f t="shared" si="20"/>
        <v>0</v>
      </c>
      <c r="L44" s="18">
        <f t="shared" si="20"/>
        <v>0</v>
      </c>
      <c r="M44" s="18">
        <f t="shared" si="20"/>
        <v>0</v>
      </c>
      <c r="N44" s="18">
        <f t="shared" si="20"/>
        <v>0</v>
      </c>
      <c r="O44" s="18">
        <f t="shared" si="20"/>
        <v>0</v>
      </c>
      <c r="P44" s="18">
        <f t="shared" si="20"/>
        <v>0</v>
      </c>
      <c r="Q44" s="18">
        <f t="shared" si="20"/>
        <v>0</v>
      </c>
      <c r="R44" s="18">
        <f t="shared" si="20"/>
        <v>0</v>
      </c>
      <c r="S44" s="18">
        <f t="shared" si="20"/>
        <v>0</v>
      </c>
      <c r="T44" s="18">
        <f t="shared" si="20"/>
        <v>0</v>
      </c>
      <c r="U44" s="18">
        <f t="shared" si="20"/>
        <v>0</v>
      </c>
      <c r="V44" s="18">
        <f t="shared" si="20"/>
        <v>0</v>
      </c>
      <c r="W44" s="18">
        <f t="shared" si="20"/>
        <v>0</v>
      </c>
      <c r="X44" s="10">
        <f t="shared" si="19"/>
        <v>0</v>
      </c>
      <c r="Y44" s="10">
        <f t="shared" si="3"/>
        <v>0</v>
      </c>
    </row>
    <row r="45" spans="1:25" ht="13.2" x14ac:dyDescent="0.15">
      <c r="A45" s="7" t="s">
        <v>38</v>
      </c>
      <c r="B45" s="21">
        <v>0</v>
      </c>
      <c r="C45" s="21"/>
      <c r="D45" s="18">
        <f t="shared" si="16"/>
        <v>0</v>
      </c>
      <c r="E45" s="18">
        <f t="shared" si="16"/>
        <v>0</v>
      </c>
      <c r="F45" s="18">
        <f t="shared" si="16"/>
        <v>0</v>
      </c>
      <c r="G45" s="18">
        <f t="shared" si="16"/>
        <v>0</v>
      </c>
      <c r="H45" s="18">
        <f t="shared" si="16"/>
        <v>0</v>
      </c>
      <c r="I45" s="18">
        <f t="shared" si="16"/>
        <v>0</v>
      </c>
      <c r="J45" s="18">
        <f t="shared" si="16"/>
        <v>0</v>
      </c>
      <c r="K45" s="18">
        <f t="shared" si="16"/>
        <v>0</v>
      </c>
      <c r="L45" s="18">
        <f t="shared" si="16"/>
        <v>0</v>
      </c>
      <c r="M45" s="18">
        <f t="shared" si="16"/>
        <v>0</v>
      </c>
      <c r="N45" s="18">
        <f t="shared" si="16"/>
        <v>0</v>
      </c>
      <c r="O45" s="18">
        <f t="shared" si="16"/>
        <v>0</v>
      </c>
      <c r="P45" s="18">
        <f t="shared" si="16"/>
        <v>0</v>
      </c>
      <c r="Q45" s="18">
        <f t="shared" si="16"/>
        <v>0</v>
      </c>
      <c r="R45" s="18">
        <f t="shared" si="16"/>
        <v>0</v>
      </c>
      <c r="S45" s="18">
        <f t="shared" si="16"/>
        <v>0</v>
      </c>
      <c r="T45" s="18">
        <f t="shared" si="16"/>
        <v>0</v>
      </c>
      <c r="U45" s="18">
        <f t="shared" si="16"/>
        <v>0</v>
      </c>
      <c r="V45" s="18">
        <f t="shared" si="16"/>
        <v>0</v>
      </c>
      <c r="W45" s="18">
        <f t="shared" si="16"/>
        <v>0</v>
      </c>
      <c r="X45" s="10">
        <f t="shared" si="19"/>
        <v>0</v>
      </c>
      <c r="Y45" s="10">
        <f t="shared" si="3"/>
        <v>0</v>
      </c>
    </row>
    <row r="46" spans="1:25" ht="13.2" x14ac:dyDescent="0.15">
      <c r="A46" s="7" t="s">
        <v>17</v>
      </c>
      <c r="B46" s="21">
        <v>0</v>
      </c>
      <c r="C46" s="21"/>
      <c r="D46" s="18">
        <f t="shared" si="16"/>
        <v>0</v>
      </c>
      <c r="E46" s="18">
        <f t="shared" si="16"/>
        <v>0</v>
      </c>
      <c r="F46" s="18">
        <f t="shared" si="16"/>
        <v>0</v>
      </c>
      <c r="G46" s="18">
        <f t="shared" si="16"/>
        <v>0</v>
      </c>
      <c r="H46" s="18">
        <f t="shared" si="16"/>
        <v>0</v>
      </c>
      <c r="I46" s="18">
        <f t="shared" si="16"/>
        <v>0</v>
      </c>
      <c r="J46" s="18">
        <f t="shared" si="16"/>
        <v>0</v>
      </c>
      <c r="K46" s="18">
        <f t="shared" si="16"/>
        <v>0</v>
      </c>
      <c r="L46" s="18">
        <f t="shared" si="16"/>
        <v>0</v>
      </c>
      <c r="M46" s="18">
        <f t="shared" si="16"/>
        <v>0</v>
      </c>
      <c r="N46" s="18">
        <f t="shared" si="16"/>
        <v>0</v>
      </c>
      <c r="O46" s="18">
        <f t="shared" si="16"/>
        <v>0</v>
      </c>
      <c r="P46" s="18">
        <f t="shared" si="16"/>
        <v>0</v>
      </c>
      <c r="Q46" s="18">
        <f t="shared" si="16"/>
        <v>0</v>
      </c>
      <c r="R46" s="18">
        <f t="shared" si="16"/>
        <v>0</v>
      </c>
      <c r="S46" s="18">
        <f t="shared" si="16"/>
        <v>0</v>
      </c>
      <c r="T46" s="18">
        <f t="shared" si="16"/>
        <v>0</v>
      </c>
      <c r="U46" s="18">
        <f t="shared" si="16"/>
        <v>0</v>
      </c>
      <c r="V46" s="18">
        <f t="shared" si="16"/>
        <v>0</v>
      </c>
      <c r="W46" s="18">
        <f t="shared" si="16"/>
        <v>0</v>
      </c>
      <c r="X46" s="10">
        <f t="shared" si="19"/>
        <v>0</v>
      </c>
      <c r="Y46" s="10">
        <f t="shared" si="3"/>
        <v>0</v>
      </c>
    </row>
    <row r="47" spans="1:25" ht="13.2" x14ac:dyDescent="0.15">
      <c r="A47" s="7" t="s">
        <v>39</v>
      </c>
      <c r="B47" s="21">
        <v>0</v>
      </c>
      <c r="C47" s="21"/>
      <c r="D47" s="18">
        <f>D44-D41</f>
        <v>0</v>
      </c>
      <c r="E47" s="18">
        <f t="shared" ref="E47:W47" si="21">E44-E41</f>
        <v>0</v>
      </c>
      <c r="F47" s="18">
        <f t="shared" si="21"/>
        <v>0</v>
      </c>
      <c r="G47" s="18">
        <f t="shared" si="21"/>
        <v>0</v>
      </c>
      <c r="H47" s="18">
        <f t="shared" si="21"/>
        <v>0</v>
      </c>
      <c r="I47" s="18">
        <f t="shared" si="21"/>
        <v>0</v>
      </c>
      <c r="J47" s="18">
        <f t="shared" si="21"/>
        <v>0</v>
      </c>
      <c r="K47" s="18">
        <f t="shared" si="21"/>
        <v>0</v>
      </c>
      <c r="L47" s="18">
        <f t="shared" si="21"/>
        <v>0</v>
      </c>
      <c r="M47" s="18">
        <f t="shared" si="21"/>
        <v>0</v>
      </c>
      <c r="N47" s="18">
        <f t="shared" si="21"/>
        <v>0</v>
      </c>
      <c r="O47" s="18">
        <f t="shared" si="21"/>
        <v>0</v>
      </c>
      <c r="P47" s="18">
        <f t="shared" si="21"/>
        <v>0</v>
      </c>
      <c r="Q47" s="18">
        <f t="shared" si="21"/>
        <v>0</v>
      </c>
      <c r="R47" s="18">
        <f t="shared" si="21"/>
        <v>0</v>
      </c>
      <c r="S47" s="18">
        <f t="shared" si="21"/>
        <v>0</v>
      </c>
      <c r="T47" s="18">
        <f t="shared" si="21"/>
        <v>0</v>
      </c>
      <c r="U47" s="18">
        <f t="shared" si="21"/>
        <v>0</v>
      </c>
      <c r="V47" s="18">
        <f t="shared" si="21"/>
        <v>0</v>
      </c>
      <c r="W47" s="18">
        <f t="shared" si="21"/>
        <v>0</v>
      </c>
      <c r="X47" s="10">
        <f t="shared" si="19"/>
        <v>0</v>
      </c>
      <c r="Y47" s="10">
        <f t="shared" si="3"/>
        <v>0</v>
      </c>
    </row>
    <row r="48" spans="1:25" ht="13.2" x14ac:dyDescent="0.15">
      <c r="A48" s="7" t="s">
        <v>40</v>
      </c>
      <c r="B48" s="21">
        <v>66994</v>
      </c>
      <c r="C48" s="21"/>
      <c r="D48" s="18">
        <f>D25+D39+D47</f>
        <v>11383</v>
      </c>
      <c r="E48" s="18">
        <f t="shared" ref="E48:W48" si="22">E25+E39+E47</f>
        <v>6579</v>
      </c>
      <c r="F48" s="18">
        <f t="shared" si="22"/>
        <v>1823</v>
      </c>
      <c r="G48" s="18">
        <f t="shared" si="22"/>
        <v>3489</v>
      </c>
      <c r="H48" s="18">
        <f t="shared" si="22"/>
        <v>2281</v>
      </c>
      <c r="I48" s="18">
        <f t="shared" si="22"/>
        <v>4314</v>
      </c>
      <c r="J48" s="18">
        <f t="shared" si="22"/>
        <v>2612</v>
      </c>
      <c r="K48" s="18">
        <f t="shared" si="22"/>
        <v>2745</v>
      </c>
      <c r="L48" s="18">
        <f t="shared" si="22"/>
        <v>3320</v>
      </c>
      <c r="M48" s="18">
        <f t="shared" si="22"/>
        <v>1397</v>
      </c>
      <c r="N48" s="18">
        <f t="shared" si="22"/>
        <v>3275</v>
      </c>
      <c r="O48" s="18">
        <f t="shared" si="22"/>
        <v>2043</v>
      </c>
      <c r="P48" s="18">
        <f t="shared" si="22"/>
        <v>1997</v>
      </c>
      <c r="Q48" s="18">
        <f t="shared" si="22"/>
        <v>2214</v>
      </c>
      <c r="R48" s="18">
        <f t="shared" si="22"/>
        <v>2059</v>
      </c>
      <c r="S48" s="18">
        <f t="shared" si="22"/>
        <v>5863</v>
      </c>
      <c r="T48" s="18">
        <f t="shared" si="22"/>
        <v>2050</v>
      </c>
      <c r="U48" s="18">
        <f t="shared" si="22"/>
        <v>2633</v>
      </c>
      <c r="V48" s="18">
        <f t="shared" si="22"/>
        <v>3025</v>
      </c>
      <c r="W48" s="18">
        <f t="shared" si="22"/>
        <v>1892</v>
      </c>
      <c r="X48" s="10">
        <f t="shared" si="19"/>
        <v>66994</v>
      </c>
      <c r="Y48" s="10">
        <f t="shared" si="3"/>
        <v>0</v>
      </c>
    </row>
    <row r="49" spans="1:25" ht="13.2" x14ac:dyDescent="0.15">
      <c r="A49" s="7" t="s">
        <v>41</v>
      </c>
      <c r="B49" s="21">
        <v>223403</v>
      </c>
      <c r="C49" s="21"/>
      <c r="D49" s="18">
        <f>ROUNDDOWN($B49*D$3,0)+9</f>
        <v>38038</v>
      </c>
      <c r="E49" s="18">
        <f t="shared" ref="E49:W49" si="23">ROUNDDOWN($B49*E$3,0)</f>
        <v>21932</v>
      </c>
      <c r="F49" s="18">
        <f t="shared" si="23"/>
        <v>6071</v>
      </c>
      <c r="G49" s="18">
        <f t="shared" si="23"/>
        <v>11627</v>
      </c>
      <c r="H49" s="18">
        <f t="shared" si="23"/>
        <v>7603</v>
      </c>
      <c r="I49" s="18">
        <f t="shared" si="23"/>
        <v>14384</v>
      </c>
      <c r="J49" s="18">
        <f t="shared" si="23"/>
        <v>8703</v>
      </c>
      <c r="K49" s="18">
        <f t="shared" si="23"/>
        <v>9148</v>
      </c>
      <c r="L49" s="18">
        <f t="shared" si="23"/>
        <v>11070</v>
      </c>
      <c r="M49" s="18">
        <f t="shared" si="23"/>
        <v>4651</v>
      </c>
      <c r="N49" s="18">
        <f t="shared" si="23"/>
        <v>10917</v>
      </c>
      <c r="O49" s="18">
        <f t="shared" si="23"/>
        <v>6809</v>
      </c>
      <c r="P49" s="18">
        <f t="shared" si="23"/>
        <v>6656</v>
      </c>
      <c r="Q49" s="18">
        <f t="shared" si="23"/>
        <v>7380</v>
      </c>
      <c r="R49" s="18">
        <f t="shared" si="23"/>
        <v>6865</v>
      </c>
      <c r="S49" s="18">
        <f t="shared" si="23"/>
        <v>19551</v>
      </c>
      <c r="T49" s="18">
        <f t="shared" si="23"/>
        <v>6837</v>
      </c>
      <c r="U49" s="18">
        <f t="shared" si="23"/>
        <v>8772</v>
      </c>
      <c r="V49" s="18">
        <f t="shared" si="23"/>
        <v>10081</v>
      </c>
      <c r="W49" s="18">
        <f t="shared" si="23"/>
        <v>6308</v>
      </c>
      <c r="X49" s="10">
        <f t="shared" si="19"/>
        <v>223403</v>
      </c>
      <c r="Y49" s="10">
        <f t="shared" si="3"/>
        <v>0</v>
      </c>
    </row>
    <row r="50" spans="1:25" ht="13.2" x14ac:dyDescent="0.15">
      <c r="A50" s="7" t="s">
        <v>42</v>
      </c>
      <c r="B50" s="21">
        <v>0</v>
      </c>
      <c r="C50" s="21"/>
      <c r="D50" s="18">
        <f t="shared" si="16"/>
        <v>0</v>
      </c>
      <c r="E50" s="18">
        <f t="shared" si="16"/>
        <v>0</v>
      </c>
      <c r="F50" s="18">
        <f t="shared" si="16"/>
        <v>0</v>
      </c>
      <c r="G50" s="18">
        <f t="shared" si="16"/>
        <v>0</v>
      </c>
      <c r="H50" s="18">
        <f t="shared" si="16"/>
        <v>0</v>
      </c>
      <c r="I50" s="18">
        <f t="shared" si="16"/>
        <v>0</v>
      </c>
      <c r="J50" s="18">
        <f t="shared" si="16"/>
        <v>0</v>
      </c>
      <c r="K50" s="18">
        <f t="shared" si="16"/>
        <v>0</v>
      </c>
      <c r="L50" s="18">
        <f t="shared" si="16"/>
        <v>0</v>
      </c>
      <c r="M50" s="18">
        <f t="shared" si="16"/>
        <v>0</v>
      </c>
      <c r="N50" s="18">
        <f t="shared" si="16"/>
        <v>0</v>
      </c>
      <c r="O50" s="18">
        <f t="shared" si="16"/>
        <v>0</v>
      </c>
      <c r="P50" s="18">
        <f t="shared" si="16"/>
        <v>0</v>
      </c>
      <c r="Q50" s="18">
        <f t="shared" si="16"/>
        <v>0</v>
      </c>
      <c r="R50" s="18">
        <f t="shared" si="16"/>
        <v>0</v>
      </c>
      <c r="S50" s="18">
        <f t="shared" si="16"/>
        <v>0</v>
      </c>
      <c r="T50" s="18">
        <f t="shared" si="16"/>
        <v>0</v>
      </c>
      <c r="U50" s="18">
        <f t="shared" si="16"/>
        <v>0</v>
      </c>
      <c r="V50" s="18">
        <f t="shared" si="16"/>
        <v>0</v>
      </c>
      <c r="W50" s="18">
        <f t="shared" si="16"/>
        <v>0</v>
      </c>
      <c r="X50" s="10">
        <f t="shared" si="19"/>
        <v>0</v>
      </c>
      <c r="Y50" s="10">
        <f t="shared" si="3"/>
        <v>0</v>
      </c>
    </row>
    <row r="51" spans="1:25" ht="13.2" x14ac:dyDescent="0.15">
      <c r="A51" s="24" t="s">
        <v>43</v>
      </c>
      <c r="B51" s="21">
        <v>290397</v>
      </c>
      <c r="C51" s="21"/>
      <c r="D51" s="18">
        <f>D48+D49+D50</f>
        <v>49421</v>
      </c>
      <c r="E51" s="18">
        <f t="shared" ref="E51:W51" si="24">E48+E49+E50</f>
        <v>28511</v>
      </c>
      <c r="F51" s="18">
        <f t="shared" si="24"/>
        <v>7894</v>
      </c>
      <c r="G51" s="18">
        <f t="shared" si="24"/>
        <v>15116</v>
      </c>
      <c r="H51" s="18">
        <f t="shared" si="24"/>
        <v>9884</v>
      </c>
      <c r="I51" s="18">
        <f t="shared" si="24"/>
        <v>18698</v>
      </c>
      <c r="J51" s="18">
        <f t="shared" si="24"/>
        <v>11315</v>
      </c>
      <c r="K51" s="18">
        <f t="shared" si="24"/>
        <v>11893</v>
      </c>
      <c r="L51" s="18">
        <f t="shared" si="24"/>
        <v>14390</v>
      </c>
      <c r="M51" s="18">
        <f t="shared" si="24"/>
        <v>6048</v>
      </c>
      <c r="N51" s="18">
        <f t="shared" si="24"/>
        <v>14192</v>
      </c>
      <c r="O51" s="18">
        <f t="shared" si="24"/>
        <v>8852</v>
      </c>
      <c r="P51" s="18">
        <f t="shared" si="24"/>
        <v>8653</v>
      </c>
      <c r="Q51" s="18">
        <f t="shared" si="24"/>
        <v>9594</v>
      </c>
      <c r="R51" s="18">
        <f t="shared" si="24"/>
        <v>8924</v>
      </c>
      <c r="S51" s="18">
        <f t="shared" si="24"/>
        <v>25414</v>
      </c>
      <c r="T51" s="18">
        <f t="shared" si="24"/>
        <v>8887</v>
      </c>
      <c r="U51" s="18">
        <f t="shared" si="24"/>
        <v>11405</v>
      </c>
      <c r="V51" s="18">
        <f t="shared" si="24"/>
        <v>13106</v>
      </c>
      <c r="W51" s="18">
        <f t="shared" si="24"/>
        <v>8200</v>
      </c>
      <c r="X51" s="10">
        <f t="shared" si="19"/>
        <v>290397</v>
      </c>
      <c r="Y51" s="10">
        <f t="shared" si="3"/>
        <v>0</v>
      </c>
    </row>
    <row r="52" spans="1:25" ht="13.2" x14ac:dyDescent="0.15">
      <c r="A52" s="25" t="s">
        <v>170</v>
      </c>
      <c r="B52" s="21">
        <v>0</v>
      </c>
      <c r="C52" s="21"/>
      <c r="D52" s="18">
        <f t="shared" si="16"/>
        <v>0</v>
      </c>
      <c r="E52" s="18">
        <f t="shared" si="16"/>
        <v>0</v>
      </c>
      <c r="F52" s="18">
        <f t="shared" si="16"/>
        <v>0</v>
      </c>
      <c r="G52" s="18">
        <f t="shared" si="16"/>
        <v>0</v>
      </c>
      <c r="H52" s="18">
        <f t="shared" si="16"/>
        <v>0</v>
      </c>
      <c r="I52" s="18">
        <f t="shared" si="16"/>
        <v>0</v>
      </c>
      <c r="J52" s="18">
        <f t="shared" si="16"/>
        <v>0</v>
      </c>
      <c r="K52" s="18">
        <f t="shared" si="16"/>
        <v>0</v>
      </c>
      <c r="L52" s="18">
        <f t="shared" si="16"/>
        <v>0</v>
      </c>
      <c r="M52" s="18">
        <f t="shared" si="16"/>
        <v>0</v>
      </c>
      <c r="N52" s="18">
        <f t="shared" si="16"/>
        <v>0</v>
      </c>
      <c r="O52" s="18">
        <f t="shared" si="16"/>
        <v>0</v>
      </c>
      <c r="P52" s="18">
        <f t="shared" si="16"/>
        <v>0</v>
      </c>
      <c r="Q52" s="18">
        <f t="shared" si="16"/>
        <v>0</v>
      </c>
      <c r="R52" s="18">
        <f t="shared" si="16"/>
        <v>0</v>
      </c>
      <c r="S52" s="18">
        <f t="shared" si="16"/>
        <v>0</v>
      </c>
      <c r="T52" s="18">
        <f t="shared" si="16"/>
        <v>0</v>
      </c>
      <c r="U52" s="18">
        <f t="shared" si="16"/>
        <v>0</v>
      </c>
      <c r="V52" s="18">
        <f t="shared" si="16"/>
        <v>0</v>
      </c>
      <c r="W52" s="18">
        <f t="shared" si="16"/>
        <v>0</v>
      </c>
      <c r="X52" s="10">
        <f t="shared" ref="X52:X55" si="25">SUM(D52:W52)</f>
        <v>0</v>
      </c>
      <c r="Y52" s="10">
        <f t="shared" si="3"/>
        <v>0</v>
      </c>
    </row>
    <row r="53" spans="1:25" ht="13.2" x14ac:dyDescent="0.15">
      <c r="A53" s="25" t="s">
        <v>171</v>
      </c>
      <c r="B53" s="21"/>
      <c r="C53" s="21"/>
      <c r="D53" s="18">
        <f t="shared" si="16"/>
        <v>0</v>
      </c>
      <c r="E53" s="18">
        <f t="shared" si="16"/>
        <v>0</v>
      </c>
      <c r="F53" s="18">
        <f t="shared" si="16"/>
        <v>0</v>
      </c>
      <c r="G53" s="18">
        <f t="shared" si="16"/>
        <v>0</v>
      </c>
      <c r="H53" s="18">
        <f t="shared" si="16"/>
        <v>0</v>
      </c>
      <c r="I53" s="18">
        <f t="shared" si="16"/>
        <v>0</v>
      </c>
      <c r="J53" s="18">
        <f t="shared" si="16"/>
        <v>0</v>
      </c>
      <c r="K53" s="18">
        <f t="shared" si="16"/>
        <v>0</v>
      </c>
      <c r="L53" s="18">
        <f t="shared" si="16"/>
        <v>0</v>
      </c>
      <c r="M53" s="18">
        <f t="shared" si="16"/>
        <v>0</v>
      </c>
      <c r="N53" s="18">
        <f t="shared" si="16"/>
        <v>0</v>
      </c>
      <c r="O53" s="18">
        <f t="shared" si="16"/>
        <v>0</v>
      </c>
      <c r="P53" s="18">
        <f t="shared" si="16"/>
        <v>0</v>
      </c>
      <c r="Q53" s="18">
        <f t="shared" si="16"/>
        <v>0</v>
      </c>
      <c r="R53" s="18">
        <f t="shared" si="16"/>
        <v>0</v>
      </c>
      <c r="S53" s="18">
        <f t="shared" si="16"/>
        <v>0</v>
      </c>
      <c r="T53" s="18">
        <f t="shared" si="16"/>
        <v>0</v>
      </c>
      <c r="U53" s="18">
        <f t="shared" si="16"/>
        <v>0</v>
      </c>
      <c r="V53" s="18">
        <f t="shared" si="16"/>
        <v>0</v>
      </c>
      <c r="W53" s="18">
        <f t="shared" si="16"/>
        <v>0</v>
      </c>
      <c r="X53" s="10">
        <f t="shared" si="25"/>
        <v>0</v>
      </c>
      <c r="Y53" s="10">
        <f t="shared" si="3"/>
        <v>0</v>
      </c>
    </row>
    <row r="54" spans="1:25" ht="13.2" x14ac:dyDescent="0.15">
      <c r="A54" s="25" t="s">
        <v>172</v>
      </c>
      <c r="B54" s="21">
        <v>0</v>
      </c>
      <c r="C54" s="21"/>
      <c r="D54" s="18">
        <f t="shared" si="16"/>
        <v>0</v>
      </c>
      <c r="E54" s="18">
        <f t="shared" si="16"/>
        <v>0</v>
      </c>
      <c r="F54" s="18">
        <f t="shared" si="16"/>
        <v>0</v>
      </c>
      <c r="G54" s="18">
        <f t="shared" si="16"/>
        <v>0</v>
      </c>
      <c r="H54" s="18">
        <f t="shared" si="16"/>
        <v>0</v>
      </c>
      <c r="I54" s="18">
        <f t="shared" si="16"/>
        <v>0</v>
      </c>
      <c r="J54" s="18">
        <f t="shared" si="16"/>
        <v>0</v>
      </c>
      <c r="K54" s="18">
        <f t="shared" si="16"/>
        <v>0</v>
      </c>
      <c r="L54" s="18">
        <f t="shared" si="16"/>
        <v>0</v>
      </c>
      <c r="M54" s="18">
        <f t="shared" si="16"/>
        <v>0</v>
      </c>
      <c r="N54" s="18">
        <f t="shared" si="16"/>
        <v>0</v>
      </c>
      <c r="O54" s="18">
        <f t="shared" si="16"/>
        <v>0</v>
      </c>
      <c r="P54" s="18">
        <f t="shared" si="16"/>
        <v>0</v>
      </c>
      <c r="Q54" s="18">
        <f t="shared" si="16"/>
        <v>0</v>
      </c>
      <c r="R54" s="18">
        <f t="shared" si="16"/>
        <v>0</v>
      </c>
      <c r="S54" s="18">
        <f t="shared" si="16"/>
        <v>0</v>
      </c>
      <c r="T54" s="18">
        <f t="shared" si="16"/>
        <v>0</v>
      </c>
      <c r="U54" s="18">
        <f t="shared" si="16"/>
        <v>0</v>
      </c>
      <c r="V54" s="18">
        <f t="shared" si="16"/>
        <v>0</v>
      </c>
      <c r="W54" s="18">
        <f t="shared" si="16"/>
        <v>0</v>
      </c>
      <c r="X54" s="10">
        <f t="shared" si="25"/>
        <v>0</v>
      </c>
      <c r="Y54" s="10">
        <f t="shared" si="3"/>
        <v>0</v>
      </c>
    </row>
    <row r="55" spans="1:25" ht="13.8" thickBot="1" x14ac:dyDescent="0.2">
      <c r="A55" s="26" t="s">
        <v>173</v>
      </c>
      <c r="B55" s="22">
        <v>290397</v>
      </c>
      <c r="C55" s="30"/>
      <c r="D55" s="18">
        <f>D51+D54</f>
        <v>49421</v>
      </c>
      <c r="E55" s="18">
        <f t="shared" ref="E55:W55" si="26">E51+E54</f>
        <v>28511</v>
      </c>
      <c r="F55" s="18">
        <f t="shared" si="26"/>
        <v>7894</v>
      </c>
      <c r="G55" s="18">
        <f t="shared" si="26"/>
        <v>15116</v>
      </c>
      <c r="H55" s="18">
        <f t="shared" si="26"/>
        <v>9884</v>
      </c>
      <c r="I55" s="18">
        <f t="shared" si="26"/>
        <v>18698</v>
      </c>
      <c r="J55" s="18">
        <f t="shared" si="26"/>
        <v>11315</v>
      </c>
      <c r="K55" s="18">
        <f t="shared" si="26"/>
        <v>11893</v>
      </c>
      <c r="L55" s="18">
        <f t="shared" si="26"/>
        <v>14390</v>
      </c>
      <c r="M55" s="18">
        <f t="shared" si="26"/>
        <v>6048</v>
      </c>
      <c r="N55" s="18">
        <f t="shared" si="26"/>
        <v>14192</v>
      </c>
      <c r="O55" s="18">
        <f t="shared" si="26"/>
        <v>8852</v>
      </c>
      <c r="P55" s="18">
        <f t="shared" si="26"/>
        <v>8653</v>
      </c>
      <c r="Q55" s="18">
        <f t="shared" si="26"/>
        <v>9594</v>
      </c>
      <c r="R55" s="18">
        <f t="shared" si="26"/>
        <v>8924</v>
      </c>
      <c r="S55" s="18">
        <f t="shared" si="26"/>
        <v>25414</v>
      </c>
      <c r="T55" s="18">
        <f t="shared" si="26"/>
        <v>8887</v>
      </c>
      <c r="U55" s="18">
        <f t="shared" si="26"/>
        <v>11405</v>
      </c>
      <c r="V55" s="18">
        <f t="shared" si="26"/>
        <v>13106</v>
      </c>
      <c r="W55" s="18">
        <f t="shared" si="26"/>
        <v>8200</v>
      </c>
      <c r="X55" s="10">
        <f t="shared" si="25"/>
        <v>290397</v>
      </c>
      <c r="Y55" s="10">
        <f t="shared" si="3"/>
        <v>0</v>
      </c>
    </row>
    <row r="57" spans="1:25" ht="13.5" customHeight="1" x14ac:dyDescent="0.15">
      <c r="A57" s="36" t="s">
        <v>169</v>
      </c>
      <c r="B57" s="36"/>
      <c r="C57" s="29"/>
      <c r="D57" s="3">
        <f>D51-'貸借対照表（BS）'!D52</f>
        <v>0</v>
      </c>
      <c r="E57" s="3">
        <f>E51-'貸借対照表（BS）'!E52</f>
        <v>0</v>
      </c>
      <c r="F57" s="3">
        <f>F51-'貸借対照表（BS）'!F52</f>
        <v>0</v>
      </c>
      <c r="G57" s="3">
        <f>G51-'貸借対照表（BS）'!G52</f>
        <v>0</v>
      </c>
      <c r="H57" s="3">
        <f>H51-'貸借対照表（BS）'!H52</f>
        <v>0</v>
      </c>
      <c r="I57" s="3">
        <f>I51-'貸借対照表（BS）'!I52</f>
        <v>0</v>
      </c>
      <c r="J57" s="3">
        <f>J51-'貸借対照表（BS）'!J52</f>
        <v>0</v>
      </c>
      <c r="K57" s="3">
        <f>K51-'貸借対照表（BS）'!K52</f>
        <v>0</v>
      </c>
      <c r="L57" s="3">
        <f>L51-'貸借対照表（BS）'!L52</f>
        <v>0</v>
      </c>
      <c r="M57" s="3">
        <f>M51-'貸借対照表（BS）'!M52</f>
        <v>0</v>
      </c>
      <c r="N57" s="3">
        <f>N51-'貸借対照表（BS）'!N52</f>
        <v>0</v>
      </c>
      <c r="O57" s="3">
        <f>O51-'貸借対照表（BS）'!O52</f>
        <v>0</v>
      </c>
      <c r="P57" s="3">
        <f>P51-'貸借対照表（BS）'!P52</f>
        <v>0</v>
      </c>
      <c r="Q57" s="3">
        <f>Q51-'貸借対照表（BS）'!Q52</f>
        <v>0</v>
      </c>
      <c r="R57" s="3">
        <f>R51-'貸借対照表（BS）'!R52</f>
        <v>0</v>
      </c>
      <c r="S57" s="3">
        <f>S51-'貸借対照表（BS）'!S52</f>
        <v>0</v>
      </c>
      <c r="T57" s="3">
        <f>T51-'貸借対照表（BS）'!T52</f>
        <v>0</v>
      </c>
      <c r="U57" s="3">
        <f>U51-'貸借対照表（BS）'!U52</f>
        <v>0</v>
      </c>
      <c r="V57" s="3">
        <f>V51-'貸借対照表（BS）'!V52</f>
        <v>0</v>
      </c>
      <c r="W57" s="3">
        <f>W51-'貸借対照表（BS）'!W52</f>
        <v>0</v>
      </c>
      <c r="X57" s="3">
        <f>X51-'貸借対照表（BS）'!X52</f>
        <v>0</v>
      </c>
      <c r="Y57" s="3">
        <f>Y51-'貸借対照表（BS）'!Y512</f>
        <v>0</v>
      </c>
    </row>
  </sheetData>
  <mergeCells count="3">
    <mergeCell ref="X2:X3"/>
    <mergeCell ref="Y2:Y3"/>
    <mergeCell ref="A57:B57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按分率</vt:lpstr>
      <vt:lpstr>貸借対照表（BS）</vt:lpstr>
      <vt:lpstr>行政コスト計算書（PL）</vt:lpstr>
      <vt:lpstr>純資産変動計算書（NW）</vt:lpstr>
      <vt:lpstr>資金収支計算書（CF）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ppp-user</dc:creator>
  <cp:lastModifiedBy>要 長戸</cp:lastModifiedBy>
  <cp:lastPrinted>2016-12-21T01:15:12Z</cp:lastPrinted>
  <dcterms:created xsi:type="dcterms:W3CDTF">2016-12-12T23:36:52Z</dcterms:created>
  <dcterms:modified xsi:type="dcterms:W3CDTF">2025-12-23T09:45:49Z</dcterms:modified>
</cp:coreProperties>
</file>