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centerweb\zaimusiryou\"/>
    </mc:Choice>
  </mc:AlternateContent>
  <xr:revisionPtr revIDLastSave="0" documentId="8_{96B941C6-A858-4C52-9344-FF50F0E8FE53}" xr6:coauthVersionLast="43" xr6:coauthVersionMax="43" xr10:uidLastSave="{00000000-0000-0000-0000-000000000000}"/>
  <bookViews>
    <workbookView xWindow="-120" yWindow="-120" windowWidth="29040" windowHeight="15840" tabRatio="908" xr2:uid="{00000000-000D-0000-FFFF-FFFF00000000}"/>
  </bookViews>
  <sheets>
    <sheet name="按分率" sheetId="33" r:id="rId1"/>
    <sheet name="貸借対照表（BS）" sheetId="11" r:id="rId2"/>
    <sheet name="行政コスト計算書（PL）" sheetId="12" r:id="rId3"/>
    <sheet name="純資産変動計算書（NW）" sheetId="8" r:id="rId4"/>
    <sheet name="資金収支計算書（CF）" sheetId="10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" i="10" l="1"/>
  <c r="R2" i="10"/>
  <c r="U2" i="8"/>
  <c r="Q2" i="8"/>
  <c r="M2" i="8"/>
  <c r="T2" i="12"/>
  <c r="J2" i="12"/>
  <c r="U2" i="11"/>
  <c r="U2" i="12" s="1"/>
  <c r="V2" i="11"/>
  <c r="V2" i="8" s="1"/>
  <c r="E2" i="11"/>
  <c r="E2" i="10" s="1"/>
  <c r="I2" i="11"/>
  <c r="I2" i="10" s="1"/>
  <c r="M2" i="11"/>
  <c r="M2" i="12" s="1"/>
  <c r="P2" i="11"/>
  <c r="Q2" i="11"/>
  <c r="Q2" i="12" s="1"/>
  <c r="C4" i="33"/>
  <c r="D4" i="33"/>
  <c r="E4" i="33"/>
  <c r="F4" i="33"/>
  <c r="G4" i="33"/>
  <c r="H4" i="33"/>
  <c r="I4" i="33"/>
  <c r="J4" i="33"/>
  <c r="K4" i="33"/>
  <c r="L4" i="33"/>
  <c r="M4" i="33"/>
  <c r="N4" i="33"/>
  <c r="O4" i="33"/>
  <c r="P4" i="33"/>
  <c r="Q4" i="33"/>
  <c r="R4" i="33"/>
  <c r="S4" i="33"/>
  <c r="T4" i="33"/>
  <c r="U4" i="33"/>
  <c r="B4" i="33"/>
  <c r="C3" i="33"/>
  <c r="D3" i="33"/>
  <c r="F2" i="11" s="1"/>
  <c r="F2" i="8" s="1"/>
  <c r="E3" i="33"/>
  <c r="G2" i="11" s="1"/>
  <c r="F3" i="33"/>
  <c r="H2" i="11" s="1"/>
  <c r="G3" i="33"/>
  <c r="H3" i="33"/>
  <c r="J2" i="11" s="1"/>
  <c r="J2" i="8" s="1"/>
  <c r="I3" i="33"/>
  <c r="K2" i="11" s="1"/>
  <c r="J3" i="33"/>
  <c r="L2" i="11" s="1"/>
  <c r="K3" i="33"/>
  <c r="L3" i="33"/>
  <c r="N2" i="11" s="1"/>
  <c r="N2" i="8" s="1"/>
  <c r="M3" i="33"/>
  <c r="O2" i="11" s="1"/>
  <c r="N3" i="33"/>
  <c r="O3" i="33"/>
  <c r="P3" i="33"/>
  <c r="R2" i="11" s="1"/>
  <c r="R2" i="8" s="1"/>
  <c r="Q3" i="33"/>
  <c r="S2" i="11" s="1"/>
  <c r="R3" i="33"/>
  <c r="T2" i="11" s="1"/>
  <c r="T2" i="10" s="1"/>
  <c r="S3" i="33"/>
  <c r="T3" i="33"/>
  <c r="U3" i="33"/>
  <c r="W2" i="11" s="1"/>
  <c r="B3" i="33"/>
  <c r="D2" i="11" s="1"/>
  <c r="V8" i="33"/>
  <c r="Q9" i="33" s="1"/>
  <c r="Q5" i="33" s="1"/>
  <c r="S3" i="11" s="1"/>
  <c r="D2" i="10" l="1"/>
  <c r="D2" i="8"/>
  <c r="D2" i="12"/>
  <c r="H2" i="10"/>
  <c r="H2" i="12"/>
  <c r="H2" i="8"/>
  <c r="W2" i="8"/>
  <c r="W2" i="12"/>
  <c r="W2" i="10"/>
  <c r="S2" i="10"/>
  <c r="S2" i="8"/>
  <c r="S2" i="12"/>
  <c r="K2" i="12"/>
  <c r="K2" i="8"/>
  <c r="K2" i="10"/>
  <c r="S3" i="8"/>
  <c r="S3" i="12"/>
  <c r="S3" i="10"/>
  <c r="L2" i="10"/>
  <c r="L2" i="12"/>
  <c r="L2" i="8"/>
  <c r="O2" i="10"/>
  <c r="O2" i="8"/>
  <c r="O2" i="12"/>
  <c r="G2" i="10"/>
  <c r="G2" i="12"/>
  <c r="G2" i="8"/>
  <c r="P2" i="10"/>
  <c r="P2" i="12"/>
  <c r="E2" i="12"/>
  <c r="N2" i="12"/>
  <c r="I2" i="12"/>
  <c r="P2" i="8"/>
  <c r="V2" i="10"/>
  <c r="Q2" i="10"/>
  <c r="F2" i="10"/>
  <c r="R2" i="12"/>
  <c r="E2" i="8"/>
  <c r="U2" i="10"/>
  <c r="J2" i="10"/>
  <c r="F9" i="33"/>
  <c r="F5" i="33" s="1"/>
  <c r="H3" i="11" s="1"/>
  <c r="I9" i="33"/>
  <c r="I5" i="33" s="1"/>
  <c r="K3" i="11" s="1"/>
  <c r="F2" i="12"/>
  <c r="V2" i="12"/>
  <c r="I2" i="8"/>
  <c r="T2" i="8"/>
  <c r="N2" i="10"/>
  <c r="P9" i="33"/>
  <c r="P5" i="33" s="1"/>
  <c r="R3" i="11" s="1"/>
  <c r="H9" i="33"/>
  <c r="H5" i="33" s="1"/>
  <c r="J3" i="11" s="1"/>
  <c r="U9" i="33"/>
  <c r="U5" i="33" s="1"/>
  <c r="W3" i="11" s="1"/>
  <c r="E9" i="33"/>
  <c r="E5" i="33" s="1"/>
  <c r="G3" i="11" s="1"/>
  <c r="M9" i="33"/>
  <c r="M5" i="33" s="1"/>
  <c r="O3" i="11" s="1"/>
  <c r="T9" i="33"/>
  <c r="T5" i="33" s="1"/>
  <c r="V3" i="11" s="1"/>
  <c r="L9" i="33"/>
  <c r="L5" i="33" s="1"/>
  <c r="N3" i="11" s="1"/>
  <c r="D9" i="33"/>
  <c r="D5" i="33" s="1"/>
  <c r="F3" i="11" s="1"/>
  <c r="S9" i="33"/>
  <c r="S5" i="33" s="1"/>
  <c r="U3" i="11" s="1"/>
  <c r="O9" i="33"/>
  <c r="O5" i="33" s="1"/>
  <c r="Q3" i="11" s="1"/>
  <c r="K9" i="33"/>
  <c r="K5" i="33" s="1"/>
  <c r="M3" i="11" s="1"/>
  <c r="G9" i="33"/>
  <c r="G5" i="33" s="1"/>
  <c r="I3" i="11" s="1"/>
  <c r="C9" i="33"/>
  <c r="C5" i="33" s="1"/>
  <c r="E3" i="11" s="1"/>
  <c r="B9" i="33"/>
  <c r="B5" i="33" s="1"/>
  <c r="R9" i="33"/>
  <c r="R5" i="33" s="1"/>
  <c r="T3" i="11" s="1"/>
  <c r="N9" i="33"/>
  <c r="N5" i="33" s="1"/>
  <c r="P3" i="11" s="1"/>
  <c r="J9" i="33"/>
  <c r="J5" i="33" s="1"/>
  <c r="L3" i="11" s="1"/>
  <c r="V4" i="33"/>
  <c r="T3" i="8" l="1"/>
  <c r="T3" i="12"/>
  <c r="T3" i="10"/>
  <c r="M3" i="10"/>
  <c r="M3" i="12"/>
  <c r="M3" i="8"/>
  <c r="N3" i="8"/>
  <c r="N3" i="12"/>
  <c r="N3" i="10"/>
  <c r="W3" i="10"/>
  <c r="W3" i="12"/>
  <c r="W3" i="8"/>
  <c r="Q3" i="10"/>
  <c r="Q3" i="8"/>
  <c r="Q3" i="12"/>
  <c r="V3" i="12"/>
  <c r="V3" i="10"/>
  <c r="V3" i="8"/>
  <c r="J3" i="8"/>
  <c r="J3" i="12"/>
  <c r="J3" i="10"/>
  <c r="L3" i="8"/>
  <c r="L3" i="12"/>
  <c r="L3" i="10"/>
  <c r="E3" i="10"/>
  <c r="E3" i="12"/>
  <c r="E3" i="8"/>
  <c r="U3" i="10"/>
  <c r="U3" i="8"/>
  <c r="U3" i="12"/>
  <c r="O3" i="10"/>
  <c r="O3" i="8"/>
  <c r="O3" i="12"/>
  <c r="R3" i="12"/>
  <c r="R3" i="10"/>
  <c r="R3" i="8"/>
  <c r="K3" i="10"/>
  <c r="K3" i="8"/>
  <c r="K3" i="12"/>
  <c r="P3" i="10"/>
  <c r="P3" i="12"/>
  <c r="P3" i="8"/>
  <c r="I3" i="10"/>
  <c r="I3" i="12"/>
  <c r="I3" i="8"/>
  <c r="F3" i="10"/>
  <c r="F3" i="8"/>
  <c r="F3" i="12"/>
  <c r="G3" i="12"/>
  <c r="G3" i="10"/>
  <c r="G3" i="8"/>
  <c r="H3" i="8"/>
  <c r="H3" i="12"/>
  <c r="H3" i="10"/>
  <c r="V9" i="33"/>
  <c r="C52" i="10"/>
  <c r="C53" i="10"/>
  <c r="C54" i="10"/>
  <c r="C55" i="10"/>
  <c r="W55" i="10" s="1"/>
  <c r="R55" i="10" l="1"/>
  <c r="N55" i="10"/>
  <c r="J55" i="10"/>
  <c r="F55" i="10"/>
  <c r="Q55" i="10"/>
  <c r="M55" i="10"/>
  <c r="I55" i="10"/>
  <c r="E55" i="10"/>
  <c r="P55" i="10"/>
  <c r="L55" i="10"/>
  <c r="H55" i="10"/>
  <c r="S55" i="10"/>
  <c r="O55" i="10"/>
  <c r="K55" i="10"/>
  <c r="G55" i="10"/>
  <c r="Q54" i="10"/>
  <c r="M54" i="10"/>
  <c r="I54" i="10"/>
  <c r="E54" i="10"/>
  <c r="P54" i="10"/>
  <c r="L54" i="10"/>
  <c r="H54" i="10"/>
  <c r="S54" i="10"/>
  <c r="O54" i="10"/>
  <c r="K54" i="10"/>
  <c r="G54" i="10"/>
  <c r="R54" i="10"/>
  <c r="N54" i="10"/>
  <c r="J54" i="10"/>
  <c r="F54" i="10"/>
  <c r="P53" i="10"/>
  <c r="L53" i="10"/>
  <c r="H53" i="10"/>
  <c r="S53" i="10"/>
  <c r="O53" i="10"/>
  <c r="K53" i="10"/>
  <c r="G53" i="10"/>
  <c r="R53" i="10"/>
  <c r="N53" i="10"/>
  <c r="J53" i="10"/>
  <c r="F53" i="10"/>
  <c r="Q53" i="10"/>
  <c r="M53" i="10"/>
  <c r="I53" i="10"/>
  <c r="E53" i="10"/>
  <c r="S52" i="10"/>
  <c r="O52" i="10"/>
  <c r="K52" i="10"/>
  <c r="G52" i="10"/>
  <c r="R52" i="10"/>
  <c r="N52" i="10"/>
  <c r="J52" i="10"/>
  <c r="F52" i="10"/>
  <c r="Q52" i="10"/>
  <c r="M52" i="10"/>
  <c r="I52" i="10"/>
  <c r="E52" i="10"/>
  <c r="P52" i="10"/>
  <c r="L52" i="10"/>
  <c r="H52" i="10"/>
  <c r="C29" i="10"/>
  <c r="S29" i="10" l="1"/>
  <c r="O29" i="10"/>
  <c r="K29" i="10"/>
  <c r="G29" i="10"/>
  <c r="R29" i="10"/>
  <c r="N29" i="10"/>
  <c r="J29" i="10"/>
  <c r="F29" i="10"/>
  <c r="P29" i="10"/>
  <c r="L29" i="10"/>
  <c r="H29" i="10"/>
  <c r="M29" i="10"/>
  <c r="I29" i="10"/>
  <c r="Q29" i="10"/>
  <c r="E29" i="10"/>
  <c r="U52" i="10"/>
  <c r="U29" i="10"/>
  <c r="U23" i="10"/>
  <c r="U54" i="10"/>
  <c r="U55" i="10"/>
  <c r="U53" i="10"/>
  <c r="C6" i="10"/>
  <c r="W6" i="10" s="1"/>
  <c r="C7" i="10"/>
  <c r="W7" i="10" s="1"/>
  <c r="C8" i="10"/>
  <c r="W8" i="10" s="1"/>
  <c r="C9" i="10"/>
  <c r="C10" i="10"/>
  <c r="W10" i="10" s="1"/>
  <c r="C11" i="10"/>
  <c r="C12" i="10"/>
  <c r="W12" i="10" s="1"/>
  <c r="C13" i="10"/>
  <c r="C14" i="10"/>
  <c r="C15" i="10"/>
  <c r="U15" i="10" s="1"/>
  <c r="C16" i="10"/>
  <c r="W16" i="10" s="1"/>
  <c r="C17" i="10"/>
  <c r="W17" i="10" s="1"/>
  <c r="C18" i="10"/>
  <c r="W18" i="10" s="1"/>
  <c r="C19" i="10"/>
  <c r="U19" i="10" s="1"/>
  <c r="C20" i="10"/>
  <c r="W20" i="10" s="1"/>
  <c r="C21" i="10"/>
  <c r="C22" i="10"/>
  <c r="C23" i="10"/>
  <c r="C24" i="10"/>
  <c r="C25" i="10"/>
  <c r="W25" i="10" s="1"/>
  <c r="C27" i="10"/>
  <c r="C28" i="10"/>
  <c r="C30" i="10"/>
  <c r="C31" i="10"/>
  <c r="C32" i="10"/>
  <c r="C33" i="10"/>
  <c r="C34" i="10"/>
  <c r="C35" i="10"/>
  <c r="C36" i="10"/>
  <c r="C37" i="10"/>
  <c r="U37" i="10" s="1"/>
  <c r="C38" i="10"/>
  <c r="C39" i="10"/>
  <c r="C41" i="10"/>
  <c r="C42" i="10"/>
  <c r="C43" i="10"/>
  <c r="C44" i="10"/>
  <c r="C45" i="10"/>
  <c r="C46" i="10"/>
  <c r="C47" i="10"/>
  <c r="C48" i="10"/>
  <c r="W48" i="10" s="1"/>
  <c r="C49" i="10"/>
  <c r="W49" i="10" s="1"/>
  <c r="C50" i="10"/>
  <c r="U50" i="10" s="1"/>
  <c r="C51" i="10"/>
  <c r="W51" i="10" s="1"/>
  <c r="C5" i="10"/>
  <c r="W5" i="10" s="1"/>
  <c r="C5" i="8"/>
  <c r="W5" i="8" s="1"/>
  <c r="W21" i="8" s="1"/>
  <c r="C6" i="8"/>
  <c r="W6" i="8" s="1"/>
  <c r="C7" i="8"/>
  <c r="W7" i="8" s="1"/>
  <c r="C8" i="8"/>
  <c r="W8" i="8" s="1"/>
  <c r="C9" i="8"/>
  <c r="W9" i="8" s="1"/>
  <c r="C10" i="8"/>
  <c r="C11" i="8"/>
  <c r="C12" i="8"/>
  <c r="C13" i="8"/>
  <c r="C14" i="8"/>
  <c r="C15" i="8"/>
  <c r="C16" i="8"/>
  <c r="C17" i="8"/>
  <c r="C18" i="8"/>
  <c r="W18" i="8" s="1"/>
  <c r="C19" i="8"/>
  <c r="W19" i="8" s="1"/>
  <c r="C4" i="8"/>
  <c r="W4" i="8" s="1"/>
  <c r="C5" i="12"/>
  <c r="W5" i="12" s="1"/>
  <c r="C6" i="12"/>
  <c r="W6" i="12" s="1"/>
  <c r="C7" i="12"/>
  <c r="W7" i="12" s="1"/>
  <c r="C8" i="12"/>
  <c r="C9" i="12"/>
  <c r="C10" i="12"/>
  <c r="W10" i="12" s="1"/>
  <c r="C11" i="12"/>
  <c r="W11" i="12" s="1"/>
  <c r="C12" i="12"/>
  <c r="W12" i="12" s="1"/>
  <c r="C13" i="12"/>
  <c r="C14" i="12"/>
  <c r="C15" i="12"/>
  <c r="C16" i="12"/>
  <c r="W16" i="12" s="1"/>
  <c r="C17" i="12"/>
  <c r="C18" i="12"/>
  <c r="C19" i="12"/>
  <c r="W19" i="12" s="1"/>
  <c r="C20" i="12"/>
  <c r="W20" i="12" s="1"/>
  <c r="C21" i="12"/>
  <c r="W21" i="12" s="1"/>
  <c r="C22" i="12"/>
  <c r="C23" i="12"/>
  <c r="C24" i="12"/>
  <c r="C25" i="12"/>
  <c r="W25" i="12" s="1"/>
  <c r="C26" i="12"/>
  <c r="W26" i="12" s="1"/>
  <c r="C27" i="12"/>
  <c r="W27" i="12" s="1"/>
  <c r="C28" i="12"/>
  <c r="W28" i="12" s="1"/>
  <c r="C29" i="12"/>
  <c r="C30" i="12"/>
  <c r="C31" i="12"/>
  <c r="C32" i="12"/>
  <c r="C33" i="12"/>
  <c r="C34" i="12"/>
  <c r="C35" i="12"/>
  <c r="C36" i="12"/>
  <c r="C37" i="12"/>
  <c r="C38" i="12"/>
  <c r="W38" i="12" s="1"/>
  <c r="C4" i="12"/>
  <c r="W4" i="12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W50" i="11" s="1"/>
  <c r="C51" i="11"/>
  <c r="W51" i="11" s="1"/>
  <c r="C52" i="11"/>
  <c r="W52" i="11" s="1"/>
  <c r="C53" i="11"/>
  <c r="C54" i="11"/>
  <c r="C55" i="11"/>
  <c r="C56" i="11"/>
  <c r="W56" i="11" s="1"/>
  <c r="C57" i="11"/>
  <c r="W57" i="11" s="1"/>
  <c r="C58" i="11"/>
  <c r="C59" i="11"/>
  <c r="C60" i="11"/>
  <c r="C61" i="11"/>
  <c r="C62" i="11"/>
  <c r="C63" i="11"/>
  <c r="W63" i="11" s="1"/>
  <c r="W88" i="11" s="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W82" i="11" s="1"/>
  <c r="C83" i="11"/>
  <c r="W83" i="11" s="1"/>
  <c r="C84" i="11"/>
  <c r="C85" i="11"/>
  <c r="W85" i="11" s="1"/>
  <c r="W90" i="11" s="1"/>
  <c r="C86" i="11"/>
  <c r="W86" i="11" s="1"/>
  <c r="C5" i="11"/>
  <c r="Y2" i="10"/>
  <c r="X2" i="12"/>
  <c r="X2" i="8" s="1"/>
  <c r="X2" i="10" s="1"/>
  <c r="D3" i="11"/>
  <c r="V5" i="33"/>
  <c r="D3" i="8" l="1"/>
  <c r="D3" i="10"/>
  <c r="D3" i="12"/>
  <c r="D4" i="12" s="1"/>
  <c r="W57" i="10"/>
  <c r="W89" i="11"/>
  <c r="W40" i="12"/>
  <c r="U11" i="10"/>
  <c r="W11" i="10"/>
  <c r="W22" i="8"/>
  <c r="P43" i="10"/>
  <c r="L43" i="10"/>
  <c r="H43" i="10"/>
  <c r="S43" i="10"/>
  <c r="O43" i="10"/>
  <c r="K43" i="10"/>
  <c r="G43" i="10"/>
  <c r="Q43" i="10"/>
  <c r="M43" i="10"/>
  <c r="I43" i="10"/>
  <c r="E43" i="10"/>
  <c r="J43" i="10"/>
  <c r="F43" i="10"/>
  <c r="N43" i="10"/>
  <c r="R43" i="10"/>
  <c r="Q16" i="10"/>
  <c r="M16" i="10"/>
  <c r="I16" i="10"/>
  <c r="E16" i="10"/>
  <c r="R16" i="10"/>
  <c r="N16" i="10"/>
  <c r="J16" i="10"/>
  <c r="F16" i="10"/>
  <c r="P16" i="10"/>
  <c r="H16" i="10"/>
  <c r="O16" i="10"/>
  <c r="G16" i="10"/>
  <c r="L16" i="10"/>
  <c r="S16" i="10"/>
  <c r="K16" i="10"/>
  <c r="U5" i="10"/>
  <c r="S5" i="10"/>
  <c r="G5" i="10"/>
  <c r="I5" i="10"/>
  <c r="R5" i="10"/>
  <c r="N5" i="10"/>
  <c r="J5" i="10"/>
  <c r="F5" i="10"/>
  <c r="Q5" i="10"/>
  <c r="P5" i="10"/>
  <c r="L5" i="10"/>
  <c r="H5" i="10"/>
  <c r="O5" i="10"/>
  <c r="K5" i="10"/>
  <c r="M5" i="10"/>
  <c r="E5" i="10"/>
  <c r="Q48" i="10"/>
  <c r="M48" i="10"/>
  <c r="I48" i="10"/>
  <c r="E48" i="10"/>
  <c r="P48" i="10"/>
  <c r="L48" i="10"/>
  <c r="H48" i="10"/>
  <c r="R48" i="10"/>
  <c r="N48" i="10"/>
  <c r="J48" i="10"/>
  <c r="F48" i="10"/>
  <c r="O48" i="10"/>
  <c r="K48" i="10"/>
  <c r="S48" i="10"/>
  <c r="G48" i="10"/>
  <c r="U44" i="10"/>
  <c r="Q44" i="10"/>
  <c r="M44" i="10"/>
  <c r="I44" i="10"/>
  <c r="E44" i="10"/>
  <c r="P44" i="10"/>
  <c r="L44" i="10"/>
  <c r="H44" i="10"/>
  <c r="R44" i="10"/>
  <c r="N44" i="10"/>
  <c r="J44" i="10"/>
  <c r="F44" i="10"/>
  <c r="K44" i="10"/>
  <c r="G44" i="10"/>
  <c r="O44" i="10"/>
  <c r="S44" i="10"/>
  <c r="U39" i="10"/>
  <c r="Q39" i="10"/>
  <c r="M39" i="10"/>
  <c r="I39" i="10"/>
  <c r="E39" i="10"/>
  <c r="P39" i="10"/>
  <c r="L39" i="10"/>
  <c r="H39" i="10"/>
  <c r="R39" i="10"/>
  <c r="N39" i="10"/>
  <c r="J39" i="10"/>
  <c r="F39" i="10"/>
  <c r="G39" i="10"/>
  <c r="S39" i="10"/>
  <c r="K39" i="10"/>
  <c r="O39" i="10"/>
  <c r="U35" i="10"/>
  <c r="Q35" i="10"/>
  <c r="M35" i="10"/>
  <c r="I35" i="10"/>
  <c r="E35" i="10"/>
  <c r="P35" i="10"/>
  <c r="L35" i="10"/>
  <c r="H35" i="10"/>
  <c r="R35" i="10"/>
  <c r="N35" i="10"/>
  <c r="J35" i="10"/>
  <c r="F35" i="10"/>
  <c r="S35" i="10"/>
  <c r="O35" i="10"/>
  <c r="G35" i="10"/>
  <c r="K35" i="10"/>
  <c r="U31" i="10"/>
  <c r="Q31" i="10"/>
  <c r="M31" i="10"/>
  <c r="I31" i="10"/>
  <c r="E31" i="10"/>
  <c r="P31" i="10"/>
  <c r="L31" i="10"/>
  <c r="H31" i="10"/>
  <c r="R31" i="10"/>
  <c r="N31" i="10"/>
  <c r="J31" i="10"/>
  <c r="F31" i="10"/>
  <c r="O31" i="10"/>
  <c r="K31" i="10"/>
  <c r="S31" i="10"/>
  <c r="G31" i="10"/>
  <c r="U25" i="10"/>
  <c r="R25" i="10"/>
  <c r="N25" i="10"/>
  <c r="J25" i="10"/>
  <c r="F25" i="10"/>
  <c r="Q25" i="10"/>
  <c r="M25" i="10"/>
  <c r="I25" i="10"/>
  <c r="E25" i="10"/>
  <c r="S25" i="10"/>
  <c r="O25" i="10"/>
  <c r="K25" i="10"/>
  <c r="G25" i="10"/>
  <c r="L25" i="10"/>
  <c r="H25" i="10"/>
  <c r="P25" i="10"/>
  <c r="U21" i="10"/>
  <c r="R21" i="10"/>
  <c r="N21" i="10"/>
  <c r="J21" i="10"/>
  <c r="F21" i="10"/>
  <c r="Q21" i="10"/>
  <c r="M21" i="10"/>
  <c r="I21" i="10"/>
  <c r="E21" i="10"/>
  <c r="S21" i="10"/>
  <c r="O21" i="10"/>
  <c r="K21" i="10"/>
  <c r="G21" i="10"/>
  <c r="H21" i="10"/>
  <c r="P21" i="10"/>
  <c r="L21" i="10"/>
  <c r="U17" i="10"/>
  <c r="R17" i="10"/>
  <c r="N17" i="10"/>
  <c r="J17" i="10"/>
  <c r="F17" i="10"/>
  <c r="Q17" i="10"/>
  <c r="S17" i="10"/>
  <c r="O17" i="10"/>
  <c r="K17" i="10"/>
  <c r="G17" i="10"/>
  <c r="I17" i="10"/>
  <c r="E17" i="10"/>
  <c r="P17" i="10"/>
  <c r="H17" i="10"/>
  <c r="L17" i="10"/>
  <c r="M17" i="10"/>
  <c r="U13" i="10"/>
  <c r="R13" i="10"/>
  <c r="N13" i="10"/>
  <c r="J13" i="10"/>
  <c r="F13" i="10"/>
  <c r="S13" i="10"/>
  <c r="O13" i="10"/>
  <c r="K13" i="10"/>
  <c r="G13" i="10"/>
  <c r="M13" i="10"/>
  <c r="Q13" i="10"/>
  <c r="L13" i="10"/>
  <c r="I13" i="10"/>
  <c r="P13" i="10"/>
  <c r="H13" i="10"/>
  <c r="E13" i="10"/>
  <c r="U9" i="10"/>
  <c r="S9" i="10"/>
  <c r="K9" i="10"/>
  <c r="M9" i="10"/>
  <c r="R9" i="10"/>
  <c r="N9" i="10"/>
  <c r="J9" i="10"/>
  <c r="F9" i="10"/>
  <c r="Q9" i="10"/>
  <c r="E9" i="10"/>
  <c r="P9" i="10"/>
  <c r="L9" i="10"/>
  <c r="H9" i="10"/>
  <c r="O9" i="10"/>
  <c r="G9" i="10"/>
  <c r="I9" i="10"/>
  <c r="U43" i="10"/>
  <c r="P47" i="10"/>
  <c r="L47" i="10"/>
  <c r="H47" i="10"/>
  <c r="S47" i="10"/>
  <c r="O47" i="10"/>
  <c r="K47" i="10"/>
  <c r="G47" i="10"/>
  <c r="Q47" i="10"/>
  <c r="M47" i="10"/>
  <c r="I47" i="10"/>
  <c r="E47" i="10"/>
  <c r="N47" i="10"/>
  <c r="J47" i="10"/>
  <c r="R47" i="10"/>
  <c r="F47" i="10"/>
  <c r="U34" i="10"/>
  <c r="P34" i="10"/>
  <c r="L34" i="10"/>
  <c r="H34" i="10"/>
  <c r="S34" i="10"/>
  <c r="O34" i="10"/>
  <c r="K34" i="10"/>
  <c r="G34" i="10"/>
  <c r="Q34" i="10"/>
  <c r="M34" i="10"/>
  <c r="I34" i="10"/>
  <c r="E34" i="10"/>
  <c r="R34" i="10"/>
  <c r="N34" i="10"/>
  <c r="F34" i="10"/>
  <c r="J34" i="10"/>
  <c r="U20" i="10"/>
  <c r="Q20" i="10"/>
  <c r="M20" i="10"/>
  <c r="I20" i="10"/>
  <c r="E20" i="10"/>
  <c r="P20" i="10"/>
  <c r="L20" i="10"/>
  <c r="H20" i="10"/>
  <c r="R20" i="10"/>
  <c r="N20" i="10"/>
  <c r="J20" i="10"/>
  <c r="F20" i="10"/>
  <c r="G20" i="10"/>
  <c r="S20" i="10"/>
  <c r="O20" i="10"/>
  <c r="K20" i="10"/>
  <c r="R8" i="10"/>
  <c r="J8" i="10"/>
  <c r="P8" i="10"/>
  <c r="Q8" i="10"/>
  <c r="M8" i="10"/>
  <c r="I8" i="10"/>
  <c r="E8" i="10"/>
  <c r="L8" i="10"/>
  <c r="S8" i="10"/>
  <c r="O8" i="10"/>
  <c r="K8" i="10"/>
  <c r="G8" i="10"/>
  <c r="N8" i="10"/>
  <c r="F8" i="10"/>
  <c r="H8" i="10"/>
  <c r="S50" i="10"/>
  <c r="O50" i="10"/>
  <c r="K50" i="10"/>
  <c r="G50" i="10"/>
  <c r="R50" i="10"/>
  <c r="N50" i="10"/>
  <c r="J50" i="10"/>
  <c r="F50" i="10"/>
  <c r="P50" i="10"/>
  <c r="L50" i="10"/>
  <c r="H50" i="10"/>
  <c r="Q50" i="10"/>
  <c r="M50" i="10"/>
  <c r="E50" i="10"/>
  <c r="I50" i="10"/>
  <c r="S46" i="10"/>
  <c r="O46" i="10"/>
  <c r="K46" i="10"/>
  <c r="G46" i="10"/>
  <c r="R46" i="10"/>
  <c r="N46" i="10"/>
  <c r="J46" i="10"/>
  <c r="F46" i="10"/>
  <c r="P46" i="10"/>
  <c r="L46" i="10"/>
  <c r="H46" i="10"/>
  <c r="M46" i="10"/>
  <c r="I46" i="10"/>
  <c r="Q46" i="10"/>
  <c r="E46" i="10"/>
  <c r="S42" i="10"/>
  <c r="O42" i="10"/>
  <c r="K42" i="10"/>
  <c r="G42" i="10"/>
  <c r="R42" i="10"/>
  <c r="N42" i="10"/>
  <c r="J42" i="10"/>
  <c r="F42" i="10"/>
  <c r="P42" i="10"/>
  <c r="L42" i="10"/>
  <c r="H42" i="10"/>
  <c r="I42" i="10"/>
  <c r="E42" i="10"/>
  <c r="M42" i="10"/>
  <c r="Q42" i="10"/>
  <c r="S37" i="10"/>
  <c r="O37" i="10"/>
  <c r="K37" i="10"/>
  <c r="G37" i="10"/>
  <c r="R37" i="10"/>
  <c r="N37" i="10"/>
  <c r="J37" i="10"/>
  <c r="F37" i="10"/>
  <c r="P37" i="10"/>
  <c r="L37" i="10"/>
  <c r="H37" i="10"/>
  <c r="E37" i="10"/>
  <c r="Q37" i="10"/>
  <c r="I37" i="10"/>
  <c r="M37" i="10"/>
  <c r="U33" i="10"/>
  <c r="S33" i="10"/>
  <c r="O33" i="10"/>
  <c r="K33" i="10"/>
  <c r="G33" i="10"/>
  <c r="R33" i="10"/>
  <c r="N33" i="10"/>
  <c r="J33" i="10"/>
  <c r="F33" i="10"/>
  <c r="P33" i="10"/>
  <c r="L33" i="10"/>
  <c r="H33" i="10"/>
  <c r="Q33" i="10"/>
  <c r="M33" i="10"/>
  <c r="E33" i="10"/>
  <c r="I33" i="10"/>
  <c r="R28" i="10"/>
  <c r="N28" i="10"/>
  <c r="Q28" i="10"/>
  <c r="M28" i="10"/>
  <c r="S28" i="10"/>
  <c r="O28" i="10"/>
  <c r="L28" i="10"/>
  <c r="H28" i="10"/>
  <c r="K28" i="10"/>
  <c r="G28" i="10"/>
  <c r="P28" i="10"/>
  <c r="I28" i="10"/>
  <c r="E28" i="10"/>
  <c r="F28" i="10"/>
  <c r="J28" i="10"/>
  <c r="P23" i="10"/>
  <c r="L23" i="10"/>
  <c r="H23" i="10"/>
  <c r="S23" i="10"/>
  <c r="O23" i="10"/>
  <c r="K23" i="10"/>
  <c r="G23" i="10"/>
  <c r="Q23" i="10"/>
  <c r="M23" i="10"/>
  <c r="I23" i="10"/>
  <c r="E23" i="10"/>
  <c r="J23" i="10"/>
  <c r="R23" i="10"/>
  <c r="F23" i="10"/>
  <c r="N23" i="10"/>
  <c r="P19" i="10"/>
  <c r="L19" i="10"/>
  <c r="H19" i="10"/>
  <c r="S19" i="10"/>
  <c r="O19" i="10"/>
  <c r="K19" i="10"/>
  <c r="G19" i="10"/>
  <c r="Q19" i="10"/>
  <c r="M19" i="10"/>
  <c r="I19" i="10"/>
  <c r="E19" i="10"/>
  <c r="F19" i="10"/>
  <c r="N19" i="10"/>
  <c r="R19" i="10"/>
  <c r="J19" i="10"/>
  <c r="P15" i="10"/>
  <c r="L15" i="10"/>
  <c r="H15" i="10"/>
  <c r="Q15" i="10"/>
  <c r="M15" i="10"/>
  <c r="I15" i="10"/>
  <c r="E15" i="10"/>
  <c r="O15" i="10"/>
  <c r="G15" i="10"/>
  <c r="S15" i="10"/>
  <c r="N15" i="10"/>
  <c r="F15" i="10"/>
  <c r="K15" i="10"/>
  <c r="R15" i="10"/>
  <c r="J15" i="10"/>
  <c r="Q11" i="10"/>
  <c r="M11" i="10"/>
  <c r="I11" i="10"/>
  <c r="E11" i="10"/>
  <c r="S11" i="10"/>
  <c r="N11" i="10"/>
  <c r="H11" i="10"/>
  <c r="K11" i="10"/>
  <c r="R11" i="10"/>
  <c r="L11" i="10"/>
  <c r="G11" i="10"/>
  <c r="F11" i="10"/>
  <c r="O11" i="10"/>
  <c r="J11" i="10"/>
  <c r="P11" i="10"/>
  <c r="M7" i="10"/>
  <c r="S7" i="10"/>
  <c r="P7" i="10"/>
  <c r="L7" i="10"/>
  <c r="H7" i="10"/>
  <c r="O7" i="10"/>
  <c r="G7" i="10"/>
  <c r="R7" i="10"/>
  <c r="N7" i="10"/>
  <c r="J7" i="10"/>
  <c r="F7" i="10"/>
  <c r="Q7" i="10"/>
  <c r="I7" i="10"/>
  <c r="E7" i="10"/>
  <c r="K7" i="10"/>
  <c r="U8" i="10"/>
  <c r="U42" i="10"/>
  <c r="U48" i="10"/>
  <c r="U47" i="10"/>
  <c r="P51" i="10"/>
  <c r="L51" i="10"/>
  <c r="H51" i="10"/>
  <c r="S51" i="10"/>
  <c r="O51" i="10"/>
  <c r="K51" i="10"/>
  <c r="G51" i="10"/>
  <c r="Q51" i="10"/>
  <c r="Q57" i="10" s="1"/>
  <c r="M51" i="10"/>
  <c r="I51" i="10"/>
  <c r="E51" i="10"/>
  <c r="E57" i="10" s="1"/>
  <c r="R51" i="10"/>
  <c r="R57" i="10" s="1"/>
  <c r="N51" i="10"/>
  <c r="F51" i="10"/>
  <c r="J51" i="10"/>
  <c r="U38" i="10"/>
  <c r="P38" i="10"/>
  <c r="L38" i="10"/>
  <c r="H38" i="10"/>
  <c r="S38" i="10"/>
  <c r="O38" i="10"/>
  <c r="K38" i="10"/>
  <c r="G38" i="10"/>
  <c r="Q38" i="10"/>
  <c r="M38" i="10"/>
  <c r="I38" i="10"/>
  <c r="E38" i="10"/>
  <c r="F38" i="10"/>
  <c r="R38" i="10"/>
  <c r="J38" i="10"/>
  <c r="N38" i="10"/>
  <c r="P30" i="10"/>
  <c r="L30" i="10"/>
  <c r="H30" i="10"/>
  <c r="S30" i="10"/>
  <c r="O30" i="10"/>
  <c r="K30" i="10"/>
  <c r="G30" i="10"/>
  <c r="Q30" i="10"/>
  <c r="M30" i="10"/>
  <c r="I30" i="10"/>
  <c r="E30" i="10"/>
  <c r="N30" i="10"/>
  <c r="J30" i="10"/>
  <c r="R30" i="10"/>
  <c r="F30" i="10"/>
  <c r="U24" i="10"/>
  <c r="Q24" i="10"/>
  <c r="M24" i="10"/>
  <c r="I24" i="10"/>
  <c r="E24" i="10"/>
  <c r="P24" i="10"/>
  <c r="L24" i="10"/>
  <c r="H24" i="10"/>
  <c r="R24" i="10"/>
  <c r="N24" i="10"/>
  <c r="J24" i="10"/>
  <c r="F24" i="10"/>
  <c r="K24" i="10"/>
  <c r="G24" i="10"/>
  <c r="S24" i="10"/>
  <c r="O24" i="10"/>
  <c r="U12" i="10"/>
  <c r="Q12" i="10"/>
  <c r="M12" i="10"/>
  <c r="I12" i="10"/>
  <c r="E12" i="10"/>
  <c r="R12" i="10"/>
  <c r="N12" i="10"/>
  <c r="J12" i="10"/>
  <c r="F12" i="10"/>
  <c r="L12" i="10"/>
  <c r="P12" i="10"/>
  <c r="S12" i="10"/>
  <c r="K12" i="10"/>
  <c r="H12" i="10"/>
  <c r="O12" i="10"/>
  <c r="G12" i="10"/>
  <c r="U49" i="10"/>
  <c r="R49" i="10"/>
  <c r="N49" i="10"/>
  <c r="J49" i="10"/>
  <c r="F49" i="10"/>
  <c r="Q49" i="10"/>
  <c r="M49" i="10"/>
  <c r="I49" i="10"/>
  <c r="E49" i="10"/>
  <c r="S49" i="10"/>
  <c r="O49" i="10"/>
  <c r="K49" i="10"/>
  <c r="G49" i="10"/>
  <c r="P49" i="10"/>
  <c r="L49" i="10"/>
  <c r="H49" i="10"/>
  <c r="U45" i="10"/>
  <c r="R45" i="10"/>
  <c r="N45" i="10"/>
  <c r="J45" i="10"/>
  <c r="F45" i="10"/>
  <c r="Q45" i="10"/>
  <c r="M45" i="10"/>
  <c r="I45" i="10"/>
  <c r="E45" i="10"/>
  <c r="S45" i="10"/>
  <c r="O45" i="10"/>
  <c r="K45" i="10"/>
  <c r="G45" i="10"/>
  <c r="L45" i="10"/>
  <c r="H45" i="10"/>
  <c r="P45" i="10"/>
  <c r="U41" i="10"/>
  <c r="R41" i="10"/>
  <c r="N41" i="10"/>
  <c r="J41" i="10"/>
  <c r="F41" i="10"/>
  <c r="Q41" i="10"/>
  <c r="M41" i="10"/>
  <c r="I41" i="10"/>
  <c r="E41" i="10"/>
  <c r="S41" i="10"/>
  <c r="O41" i="10"/>
  <c r="K41" i="10"/>
  <c r="G41" i="10"/>
  <c r="H41" i="10"/>
  <c r="L41" i="10"/>
  <c r="P41" i="10"/>
  <c r="U36" i="10"/>
  <c r="R36" i="10"/>
  <c r="N36" i="10"/>
  <c r="J36" i="10"/>
  <c r="F36" i="10"/>
  <c r="Q36" i="10"/>
  <c r="M36" i="10"/>
  <c r="I36" i="10"/>
  <c r="E36" i="10"/>
  <c r="S36" i="10"/>
  <c r="O36" i="10"/>
  <c r="K36" i="10"/>
  <c r="G36" i="10"/>
  <c r="P36" i="10"/>
  <c r="H36" i="10"/>
  <c r="L36" i="10"/>
  <c r="U32" i="10"/>
  <c r="R32" i="10"/>
  <c r="N32" i="10"/>
  <c r="J32" i="10"/>
  <c r="F32" i="10"/>
  <c r="Q32" i="10"/>
  <c r="M32" i="10"/>
  <c r="I32" i="10"/>
  <c r="E32" i="10"/>
  <c r="S32" i="10"/>
  <c r="O32" i="10"/>
  <c r="K32" i="10"/>
  <c r="G32" i="10"/>
  <c r="P32" i="10"/>
  <c r="L32" i="10"/>
  <c r="H32" i="10"/>
  <c r="U27" i="10"/>
  <c r="S27" i="10"/>
  <c r="O27" i="10"/>
  <c r="K27" i="10"/>
  <c r="G27" i="10"/>
  <c r="R27" i="10"/>
  <c r="N27" i="10"/>
  <c r="J27" i="10"/>
  <c r="F27" i="10"/>
  <c r="P27" i="10"/>
  <c r="L27" i="10"/>
  <c r="H27" i="10"/>
  <c r="M27" i="10"/>
  <c r="E27" i="10"/>
  <c r="I27" i="10"/>
  <c r="Q27" i="10"/>
  <c r="U22" i="10"/>
  <c r="S22" i="10"/>
  <c r="O22" i="10"/>
  <c r="K22" i="10"/>
  <c r="G22" i="10"/>
  <c r="R22" i="10"/>
  <c r="N22" i="10"/>
  <c r="J22" i="10"/>
  <c r="F22" i="10"/>
  <c r="P22" i="10"/>
  <c r="L22" i="10"/>
  <c r="H22" i="10"/>
  <c r="I22" i="10"/>
  <c r="E22" i="10"/>
  <c r="Q22" i="10"/>
  <c r="M22" i="10"/>
  <c r="U18" i="10"/>
  <c r="S18" i="10"/>
  <c r="O18" i="10"/>
  <c r="K18" i="10"/>
  <c r="G18" i="10"/>
  <c r="R18" i="10"/>
  <c r="N18" i="10"/>
  <c r="J18" i="10"/>
  <c r="F18" i="10"/>
  <c r="P18" i="10"/>
  <c r="L18" i="10"/>
  <c r="H18" i="10"/>
  <c r="E18" i="10"/>
  <c r="Q18" i="10"/>
  <c r="M18" i="10"/>
  <c r="I18" i="10"/>
  <c r="U14" i="10"/>
  <c r="S14" i="10"/>
  <c r="O14" i="10"/>
  <c r="K14" i="10"/>
  <c r="G14" i="10"/>
  <c r="P14" i="10"/>
  <c r="L14" i="10"/>
  <c r="H14" i="10"/>
  <c r="N14" i="10"/>
  <c r="F14" i="10"/>
  <c r="R14" i="10"/>
  <c r="M14" i="10"/>
  <c r="E14" i="10"/>
  <c r="J14" i="10"/>
  <c r="Q14" i="10"/>
  <c r="I14" i="10"/>
  <c r="U10" i="10"/>
  <c r="P10" i="10"/>
  <c r="L10" i="10"/>
  <c r="R10" i="10"/>
  <c r="H10" i="10"/>
  <c r="O10" i="10"/>
  <c r="F10" i="10"/>
  <c r="Q10" i="10"/>
  <c r="K10" i="10"/>
  <c r="G10" i="10"/>
  <c r="J10" i="10"/>
  <c r="S10" i="10"/>
  <c r="N10" i="10"/>
  <c r="I10" i="10"/>
  <c r="E10" i="10"/>
  <c r="M10" i="10"/>
  <c r="U6" i="10"/>
  <c r="P6" i="10"/>
  <c r="R6" i="10"/>
  <c r="F6" i="10"/>
  <c r="S6" i="10"/>
  <c r="O6" i="10"/>
  <c r="K6" i="10"/>
  <c r="G6" i="10"/>
  <c r="J6" i="10"/>
  <c r="Q6" i="10"/>
  <c r="M6" i="10"/>
  <c r="I6" i="10"/>
  <c r="E6" i="10"/>
  <c r="L6" i="10"/>
  <c r="H6" i="10"/>
  <c r="N6" i="10"/>
  <c r="U16" i="10"/>
  <c r="U28" i="10"/>
  <c r="U46" i="10"/>
  <c r="U30" i="10"/>
  <c r="U7" i="10"/>
  <c r="T18" i="8"/>
  <c r="P18" i="8"/>
  <c r="L18" i="8"/>
  <c r="H18" i="8"/>
  <c r="V18" i="8"/>
  <c r="N18" i="8"/>
  <c r="F18" i="8"/>
  <c r="U18" i="8"/>
  <c r="M18" i="8"/>
  <c r="E18" i="8"/>
  <c r="S18" i="8"/>
  <c r="O18" i="8"/>
  <c r="K18" i="8"/>
  <c r="G18" i="8"/>
  <c r="R18" i="8"/>
  <c r="J18" i="8"/>
  <c r="Q18" i="8"/>
  <c r="I18" i="8"/>
  <c r="V19" i="8"/>
  <c r="R19" i="8"/>
  <c r="R22" i="8" s="1"/>
  <c r="N19" i="8"/>
  <c r="J19" i="8"/>
  <c r="F19" i="8"/>
  <c r="T19" i="8"/>
  <c r="L19" i="8"/>
  <c r="L22" i="8" s="1"/>
  <c r="O19" i="8"/>
  <c r="K19" i="8"/>
  <c r="U19" i="8"/>
  <c r="U22" i="8" s="1"/>
  <c r="Q19" i="8"/>
  <c r="Q22" i="8" s="1"/>
  <c r="M19" i="8"/>
  <c r="I19" i="8"/>
  <c r="E19" i="8"/>
  <c r="E22" i="8" s="1"/>
  <c r="P19" i="8"/>
  <c r="H19" i="8"/>
  <c r="S19" i="8"/>
  <c r="G19" i="8"/>
  <c r="V17" i="8"/>
  <c r="R17" i="8"/>
  <c r="N17" i="8"/>
  <c r="J17" i="8"/>
  <c r="F17" i="8"/>
  <c r="S17" i="8"/>
  <c r="U17" i="8"/>
  <c r="Q17" i="8"/>
  <c r="M17" i="8"/>
  <c r="I17" i="8"/>
  <c r="E17" i="8"/>
  <c r="T17" i="8"/>
  <c r="P17" i="8"/>
  <c r="L17" i="8"/>
  <c r="H17" i="8"/>
  <c r="O17" i="8"/>
  <c r="K17" i="8"/>
  <c r="G17" i="8"/>
  <c r="S16" i="8"/>
  <c r="O16" i="8"/>
  <c r="K16" i="8"/>
  <c r="G16" i="8"/>
  <c r="V16" i="8"/>
  <c r="R16" i="8"/>
  <c r="N16" i="8"/>
  <c r="J16" i="8"/>
  <c r="F16" i="8"/>
  <c r="U16" i="8"/>
  <c r="Q16" i="8"/>
  <c r="M16" i="8"/>
  <c r="I16" i="8"/>
  <c r="E16" i="8"/>
  <c r="T16" i="8"/>
  <c r="P16" i="8"/>
  <c r="L16" i="8"/>
  <c r="H16" i="8"/>
  <c r="V15" i="8"/>
  <c r="R15" i="8"/>
  <c r="N15" i="8"/>
  <c r="J15" i="8"/>
  <c r="F15" i="8"/>
  <c r="P15" i="8"/>
  <c r="L15" i="8"/>
  <c r="O15" i="8"/>
  <c r="G15" i="8"/>
  <c r="U15" i="8"/>
  <c r="Q15" i="8"/>
  <c r="M15" i="8"/>
  <c r="I15" i="8"/>
  <c r="E15" i="8"/>
  <c r="T15" i="8"/>
  <c r="H15" i="8"/>
  <c r="S15" i="8"/>
  <c r="K15" i="8"/>
  <c r="T14" i="8"/>
  <c r="P14" i="8"/>
  <c r="L14" i="8"/>
  <c r="H14" i="8"/>
  <c r="Q14" i="8"/>
  <c r="I14" i="8"/>
  <c r="S14" i="8"/>
  <c r="O14" i="8"/>
  <c r="K14" i="8"/>
  <c r="G14" i="8"/>
  <c r="V14" i="8"/>
  <c r="R14" i="8"/>
  <c r="N14" i="8"/>
  <c r="J14" i="8"/>
  <c r="F14" i="8"/>
  <c r="U14" i="8"/>
  <c r="M14" i="8"/>
  <c r="E14" i="8"/>
  <c r="V13" i="8"/>
  <c r="R13" i="8"/>
  <c r="N13" i="8"/>
  <c r="J13" i="8"/>
  <c r="U13" i="8"/>
  <c r="Q13" i="8"/>
  <c r="M13" i="8"/>
  <c r="I13" i="8"/>
  <c r="E13" i="8"/>
  <c r="T13" i="8"/>
  <c r="P13" i="8"/>
  <c r="L13" i="8"/>
  <c r="H13" i="8"/>
  <c r="S13" i="8"/>
  <c r="O13" i="8"/>
  <c r="K13" i="8"/>
  <c r="G13" i="8"/>
  <c r="F13" i="8"/>
  <c r="S12" i="8"/>
  <c r="O12" i="8"/>
  <c r="K12" i="8"/>
  <c r="G12" i="8"/>
  <c r="V12" i="8"/>
  <c r="R12" i="8"/>
  <c r="N12" i="8"/>
  <c r="J12" i="8"/>
  <c r="F12" i="8"/>
  <c r="U12" i="8"/>
  <c r="Q12" i="8"/>
  <c r="M12" i="8"/>
  <c r="I12" i="8"/>
  <c r="E12" i="8"/>
  <c r="T12" i="8"/>
  <c r="P12" i="8"/>
  <c r="L12" i="8"/>
  <c r="H12" i="8"/>
  <c r="V11" i="8"/>
  <c r="R11" i="8"/>
  <c r="N11" i="8"/>
  <c r="J11" i="8"/>
  <c r="F11" i="8"/>
  <c r="U11" i="8"/>
  <c r="M11" i="8"/>
  <c r="I11" i="8"/>
  <c r="E11" i="8"/>
  <c r="P11" i="8"/>
  <c r="H11" i="8"/>
  <c r="S11" i="8"/>
  <c r="K11" i="8"/>
  <c r="Q11" i="8"/>
  <c r="T11" i="8"/>
  <c r="L11" i="8"/>
  <c r="O11" i="8"/>
  <c r="G11" i="8"/>
  <c r="S10" i="8"/>
  <c r="O10" i="8"/>
  <c r="K10" i="8"/>
  <c r="G10" i="8"/>
  <c r="V10" i="8"/>
  <c r="R10" i="8"/>
  <c r="N10" i="8"/>
  <c r="J10" i="8"/>
  <c r="F10" i="8"/>
  <c r="U10" i="8"/>
  <c r="Q10" i="8"/>
  <c r="M10" i="8"/>
  <c r="I10" i="8"/>
  <c r="E10" i="8"/>
  <c r="T10" i="8"/>
  <c r="P10" i="8"/>
  <c r="L10" i="8"/>
  <c r="H10" i="8"/>
  <c r="S4" i="8"/>
  <c r="O4" i="8"/>
  <c r="K4" i="8"/>
  <c r="G4" i="8"/>
  <c r="V4" i="8"/>
  <c r="R4" i="8"/>
  <c r="N4" i="8"/>
  <c r="J4" i="8"/>
  <c r="F4" i="8"/>
  <c r="U4" i="8"/>
  <c r="Q4" i="8"/>
  <c r="M4" i="8"/>
  <c r="I4" i="8"/>
  <c r="E4" i="8"/>
  <c r="L4" i="8"/>
  <c r="H4" i="8"/>
  <c r="T4" i="8"/>
  <c r="P4" i="8"/>
  <c r="S8" i="8"/>
  <c r="O8" i="8"/>
  <c r="K8" i="8"/>
  <c r="G8" i="8"/>
  <c r="V8" i="8"/>
  <c r="R8" i="8"/>
  <c r="N8" i="8"/>
  <c r="J8" i="8"/>
  <c r="F8" i="8"/>
  <c r="U8" i="8"/>
  <c r="Q8" i="8"/>
  <c r="M8" i="8"/>
  <c r="I8" i="8"/>
  <c r="E8" i="8"/>
  <c r="T8" i="8"/>
  <c r="P8" i="8"/>
  <c r="L8" i="8"/>
  <c r="H8" i="8"/>
  <c r="U7" i="8"/>
  <c r="Q7" i="8"/>
  <c r="M7" i="8"/>
  <c r="I7" i="8"/>
  <c r="E7" i="8"/>
  <c r="T7" i="8"/>
  <c r="P7" i="8"/>
  <c r="L7" i="8"/>
  <c r="H7" i="8"/>
  <c r="S7" i="8"/>
  <c r="O7" i="8"/>
  <c r="K7" i="8"/>
  <c r="G7" i="8"/>
  <c r="V7" i="8"/>
  <c r="F7" i="8"/>
  <c r="R7" i="8"/>
  <c r="N7" i="8"/>
  <c r="J7" i="8"/>
  <c r="S6" i="8"/>
  <c r="O6" i="8"/>
  <c r="K6" i="8"/>
  <c r="G6" i="8"/>
  <c r="V6" i="8"/>
  <c r="R6" i="8"/>
  <c r="N6" i="8"/>
  <c r="J6" i="8"/>
  <c r="F6" i="8"/>
  <c r="U6" i="8"/>
  <c r="Q6" i="8"/>
  <c r="M6" i="8"/>
  <c r="I6" i="8"/>
  <c r="E6" i="8"/>
  <c r="H6" i="8"/>
  <c r="T6" i="8"/>
  <c r="P6" i="8"/>
  <c r="L6" i="8"/>
  <c r="U9" i="8"/>
  <c r="Q9" i="8"/>
  <c r="M9" i="8"/>
  <c r="I9" i="8"/>
  <c r="E9" i="8"/>
  <c r="T9" i="8"/>
  <c r="P9" i="8"/>
  <c r="L9" i="8"/>
  <c r="H9" i="8"/>
  <c r="S9" i="8"/>
  <c r="O9" i="8"/>
  <c r="K9" i="8"/>
  <c r="G9" i="8"/>
  <c r="V9" i="8"/>
  <c r="R9" i="8"/>
  <c r="N9" i="8"/>
  <c r="J9" i="8"/>
  <c r="F9" i="8"/>
  <c r="U5" i="8"/>
  <c r="Q5" i="8"/>
  <c r="Q21" i="8" s="1"/>
  <c r="M5" i="8"/>
  <c r="M21" i="8" s="1"/>
  <c r="I5" i="8"/>
  <c r="E5" i="8"/>
  <c r="T5" i="8"/>
  <c r="T21" i="8" s="1"/>
  <c r="P5" i="8"/>
  <c r="L5" i="8"/>
  <c r="H5" i="8"/>
  <c r="H21" i="8" s="1"/>
  <c r="S5" i="8"/>
  <c r="O5" i="8"/>
  <c r="O21" i="8" s="1"/>
  <c r="K5" i="8"/>
  <c r="G5" i="8"/>
  <c r="J5" i="8"/>
  <c r="J21" i="8" s="1"/>
  <c r="V5" i="8"/>
  <c r="F5" i="8"/>
  <c r="R5" i="8"/>
  <c r="N5" i="8"/>
  <c r="N21" i="8" s="1"/>
  <c r="Q35" i="12"/>
  <c r="M35" i="12"/>
  <c r="I35" i="12"/>
  <c r="O35" i="12"/>
  <c r="K35" i="12"/>
  <c r="G35" i="12"/>
  <c r="L35" i="12"/>
  <c r="J35" i="12"/>
  <c r="P35" i="12"/>
  <c r="H35" i="12"/>
  <c r="T35" i="12"/>
  <c r="N35" i="12"/>
  <c r="F35" i="12"/>
  <c r="Q31" i="12"/>
  <c r="M31" i="12"/>
  <c r="I31" i="12"/>
  <c r="O31" i="12"/>
  <c r="K31" i="12"/>
  <c r="G31" i="12"/>
  <c r="L31" i="12"/>
  <c r="P31" i="12"/>
  <c r="H31" i="12"/>
  <c r="T31" i="12"/>
  <c r="F31" i="12"/>
  <c r="N31" i="12"/>
  <c r="J31" i="12"/>
  <c r="Q19" i="12"/>
  <c r="M19" i="12"/>
  <c r="I19" i="12"/>
  <c r="O19" i="12"/>
  <c r="K19" i="12"/>
  <c r="G19" i="12"/>
  <c r="L19" i="12"/>
  <c r="P19" i="12"/>
  <c r="H19" i="12"/>
  <c r="T19" i="12"/>
  <c r="F19" i="12"/>
  <c r="N19" i="12"/>
  <c r="J19" i="12"/>
  <c r="Q15" i="12"/>
  <c r="M15" i="12"/>
  <c r="I15" i="12"/>
  <c r="O15" i="12"/>
  <c r="K15" i="12"/>
  <c r="G15" i="12"/>
  <c r="L15" i="12"/>
  <c r="P15" i="12"/>
  <c r="H15" i="12"/>
  <c r="T15" i="12"/>
  <c r="F15" i="12"/>
  <c r="N15" i="12"/>
  <c r="J15" i="12"/>
  <c r="P11" i="12"/>
  <c r="L11" i="12"/>
  <c r="H11" i="12"/>
  <c r="N11" i="12"/>
  <c r="J11" i="12"/>
  <c r="F11" i="12"/>
  <c r="T11" i="12"/>
  <c r="M11" i="12"/>
  <c r="K11" i="12"/>
  <c r="Q11" i="12"/>
  <c r="I11" i="12"/>
  <c r="O11" i="12"/>
  <c r="G11" i="12"/>
  <c r="Q34" i="12"/>
  <c r="M34" i="12"/>
  <c r="I34" i="12"/>
  <c r="O34" i="12"/>
  <c r="K34" i="12"/>
  <c r="G34" i="12"/>
  <c r="P34" i="12"/>
  <c r="H34" i="12"/>
  <c r="N34" i="12"/>
  <c r="F34" i="12"/>
  <c r="L34" i="12"/>
  <c r="J34" i="12"/>
  <c r="T34" i="12"/>
  <c r="Q26" i="12"/>
  <c r="M26" i="12"/>
  <c r="I26" i="12"/>
  <c r="O26" i="12"/>
  <c r="K26" i="12"/>
  <c r="G26" i="12"/>
  <c r="P26" i="12"/>
  <c r="H26" i="12"/>
  <c r="L26" i="12"/>
  <c r="T26" i="12"/>
  <c r="N26" i="12"/>
  <c r="J26" i="12"/>
  <c r="F26" i="12"/>
  <c r="Q18" i="12"/>
  <c r="M18" i="12"/>
  <c r="I18" i="12"/>
  <c r="O18" i="12"/>
  <c r="K18" i="12"/>
  <c r="G18" i="12"/>
  <c r="P18" i="12"/>
  <c r="H18" i="12"/>
  <c r="L18" i="12"/>
  <c r="T18" i="12"/>
  <c r="N18" i="12"/>
  <c r="J18" i="12"/>
  <c r="F18" i="12"/>
  <c r="P6" i="12"/>
  <c r="L6" i="12"/>
  <c r="H6" i="12"/>
  <c r="N6" i="12"/>
  <c r="J6" i="12"/>
  <c r="F6" i="12"/>
  <c r="Q6" i="12"/>
  <c r="I6" i="12"/>
  <c r="O6" i="12"/>
  <c r="G6" i="12"/>
  <c r="M6" i="12"/>
  <c r="T6" i="12"/>
  <c r="K6" i="12"/>
  <c r="Q37" i="12"/>
  <c r="M37" i="12"/>
  <c r="I37" i="12"/>
  <c r="O37" i="12"/>
  <c r="K37" i="12"/>
  <c r="G37" i="12"/>
  <c r="L37" i="12"/>
  <c r="T37" i="12"/>
  <c r="J37" i="12"/>
  <c r="P37" i="12"/>
  <c r="H37" i="12"/>
  <c r="N37" i="12"/>
  <c r="F37" i="12"/>
  <c r="Q33" i="12"/>
  <c r="M33" i="12"/>
  <c r="I33" i="12"/>
  <c r="O33" i="12"/>
  <c r="K33" i="12"/>
  <c r="G33" i="12"/>
  <c r="L33" i="12"/>
  <c r="T33" i="12"/>
  <c r="P33" i="12"/>
  <c r="H33" i="12"/>
  <c r="N33" i="12"/>
  <c r="J33" i="12"/>
  <c r="F33" i="12"/>
  <c r="Q29" i="12"/>
  <c r="M29" i="12"/>
  <c r="I29" i="12"/>
  <c r="O29" i="12"/>
  <c r="K29" i="12"/>
  <c r="G29" i="12"/>
  <c r="L29" i="12"/>
  <c r="T29" i="12"/>
  <c r="P29" i="12"/>
  <c r="H29" i="12"/>
  <c r="N29" i="12"/>
  <c r="J29" i="12"/>
  <c r="F29" i="12"/>
  <c r="Q25" i="12"/>
  <c r="M25" i="12"/>
  <c r="I25" i="12"/>
  <c r="O25" i="12"/>
  <c r="K25" i="12"/>
  <c r="G25" i="12"/>
  <c r="L25" i="12"/>
  <c r="T25" i="12"/>
  <c r="P25" i="12"/>
  <c r="H25" i="12"/>
  <c r="N25" i="12"/>
  <c r="J25" i="12"/>
  <c r="F25" i="12"/>
  <c r="Q21" i="12"/>
  <c r="M21" i="12"/>
  <c r="I21" i="12"/>
  <c r="O21" i="12"/>
  <c r="K21" i="12"/>
  <c r="G21" i="12"/>
  <c r="L21" i="12"/>
  <c r="T21" i="12"/>
  <c r="P21" i="12"/>
  <c r="H21" i="12"/>
  <c r="N21" i="12"/>
  <c r="J21" i="12"/>
  <c r="F21" i="12"/>
  <c r="Q17" i="12"/>
  <c r="M17" i="12"/>
  <c r="I17" i="12"/>
  <c r="O17" i="12"/>
  <c r="K17" i="12"/>
  <c r="G17" i="12"/>
  <c r="L17" i="12"/>
  <c r="T17" i="12"/>
  <c r="P17" i="12"/>
  <c r="H17" i="12"/>
  <c r="N17" i="12"/>
  <c r="J17" i="12"/>
  <c r="F17" i="12"/>
  <c r="Q13" i="12"/>
  <c r="M13" i="12"/>
  <c r="I13" i="12"/>
  <c r="O13" i="12"/>
  <c r="K13" i="12"/>
  <c r="G13" i="12"/>
  <c r="L13" i="12"/>
  <c r="T13" i="12"/>
  <c r="P13" i="12"/>
  <c r="H13" i="12"/>
  <c r="N13" i="12"/>
  <c r="J13" i="12"/>
  <c r="F13" i="12"/>
  <c r="P9" i="12"/>
  <c r="L9" i="12"/>
  <c r="H9" i="12"/>
  <c r="T9" i="12"/>
  <c r="N9" i="12"/>
  <c r="J9" i="12"/>
  <c r="F9" i="12"/>
  <c r="M9" i="12"/>
  <c r="K9" i="12"/>
  <c r="Q9" i="12"/>
  <c r="I9" i="12"/>
  <c r="O9" i="12"/>
  <c r="G9" i="12"/>
  <c r="P5" i="12"/>
  <c r="L5" i="12"/>
  <c r="H5" i="12"/>
  <c r="T5" i="12"/>
  <c r="N5" i="12"/>
  <c r="J5" i="12"/>
  <c r="F5" i="12"/>
  <c r="M5" i="12"/>
  <c r="K5" i="12"/>
  <c r="Q5" i="12"/>
  <c r="I5" i="12"/>
  <c r="O5" i="12"/>
  <c r="G5" i="12"/>
  <c r="P4" i="12"/>
  <c r="L4" i="12"/>
  <c r="H4" i="12"/>
  <c r="N4" i="12"/>
  <c r="J4" i="12"/>
  <c r="F4" i="12"/>
  <c r="Q4" i="12"/>
  <c r="I4" i="12"/>
  <c r="O4" i="12"/>
  <c r="G4" i="12"/>
  <c r="T4" i="12"/>
  <c r="M4" i="12"/>
  <c r="K4" i="12"/>
  <c r="Q27" i="12"/>
  <c r="M27" i="12"/>
  <c r="I27" i="12"/>
  <c r="O27" i="12"/>
  <c r="K27" i="12"/>
  <c r="G27" i="12"/>
  <c r="L27" i="12"/>
  <c r="P27" i="12"/>
  <c r="H27" i="12"/>
  <c r="T27" i="12"/>
  <c r="F27" i="12"/>
  <c r="N27" i="12"/>
  <c r="J27" i="12"/>
  <c r="Q23" i="12"/>
  <c r="M23" i="12"/>
  <c r="I23" i="12"/>
  <c r="O23" i="12"/>
  <c r="K23" i="12"/>
  <c r="G23" i="12"/>
  <c r="L23" i="12"/>
  <c r="P23" i="12"/>
  <c r="H23" i="12"/>
  <c r="T23" i="12"/>
  <c r="F23" i="12"/>
  <c r="N23" i="12"/>
  <c r="J23" i="12"/>
  <c r="P7" i="12"/>
  <c r="L7" i="12"/>
  <c r="H7" i="12"/>
  <c r="N7" i="12"/>
  <c r="J7" i="12"/>
  <c r="F7" i="12"/>
  <c r="T7" i="12"/>
  <c r="M7" i="12"/>
  <c r="K7" i="12"/>
  <c r="Q7" i="12"/>
  <c r="I7" i="12"/>
  <c r="O7" i="12"/>
  <c r="G7" i="12"/>
  <c r="Q38" i="12"/>
  <c r="M38" i="12"/>
  <c r="I38" i="12"/>
  <c r="I40" i="12" s="1"/>
  <c r="O38" i="12"/>
  <c r="K38" i="12"/>
  <c r="K40" i="12" s="1"/>
  <c r="G38" i="12"/>
  <c r="G40" i="12" s="1"/>
  <c r="P38" i="12"/>
  <c r="P40" i="12" s="1"/>
  <c r="H38" i="12"/>
  <c r="N38" i="12"/>
  <c r="F38" i="12"/>
  <c r="F40" i="12" s="1"/>
  <c r="L38" i="12"/>
  <c r="L40" i="12" s="1"/>
  <c r="J38" i="12"/>
  <c r="T38" i="12"/>
  <c r="Q30" i="12"/>
  <c r="M30" i="12"/>
  <c r="I30" i="12"/>
  <c r="O30" i="12"/>
  <c r="K30" i="12"/>
  <c r="G30" i="12"/>
  <c r="P30" i="12"/>
  <c r="H30" i="12"/>
  <c r="L30" i="12"/>
  <c r="N30" i="12"/>
  <c r="J30" i="12"/>
  <c r="T30" i="12"/>
  <c r="F30" i="12"/>
  <c r="Q22" i="12"/>
  <c r="M22" i="12"/>
  <c r="I22" i="12"/>
  <c r="O22" i="12"/>
  <c r="K22" i="12"/>
  <c r="G22" i="12"/>
  <c r="P22" i="12"/>
  <c r="H22" i="12"/>
  <c r="L22" i="12"/>
  <c r="N22" i="12"/>
  <c r="J22" i="12"/>
  <c r="T22" i="12"/>
  <c r="F22" i="12"/>
  <c r="Q14" i="12"/>
  <c r="M14" i="12"/>
  <c r="I14" i="12"/>
  <c r="O14" i="12"/>
  <c r="K14" i="12"/>
  <c r="G14" i="12"/>
  <c r="P14" i="12"/>
  <c r="H14" i="12"/>
  <c r="L14" i="12"/>
  <c r="N14" i="12"/>
  <c r="J14" i="12"/>
  <c r="T14" i="12"/>
  <c r="F14" i="12"/>
  <c r="P10" i="12"/>
  <c r="L10" i="12"/>
  <c r="H10" i="12"/>
  <c r="N10" i="12"/>
  <c r="J10" i="12"/>
  <c r="F10" i="12"/>
  <c r="Q10" i="12"/>
  <c r="I10" i="12"/>
  <c r="T10" i="12"/>
  <c r="O10" i="12"/>
  <c r="G10" i="12"/>
  <c r="M10" i="12"/>
  <c r="K10" i="12"/>
  <c r="Q36" i="12"/>
  <c r="M36" i="12"/>
  <c r="I36" i="12"/>
  <c r="O36" i="12"/>
  <c r="K36" i="12"/>
  <c r="G36" i="12"/>
  <c r="P36" i="12"/>
  <c r="H36" i="12"/>
  <c r="N36" i="12"/>
  <c r="F36" i="12"/>
  <c r="L36" i="12"/>
  <c r="J36" i="12"/>
  <c r="T36" i="12"/>
  <c r="Q32" i="12"/>
  <c r="M32" i="12"/>
  <c r="I32" i="12"/>
  <c r="O32" i="12"/>
  <c r="K32" i="12"/>
  <c r="G32" i="12"/>
  <c r="P32" i="12"/>
  <c r="H32" i="12"/>
  <c r="L32" i="12"/>
  <c r="J32" i="12"/>
  <c r="F32" i="12"/>
  <c r="T32" i="12"/>
  <c r="N32" i="12"/>
  <c r="Q28" i="12"/>
  <c r="M28" i="12"/>
  <c r="I28" i="12"/>
  <c r="O28" i="12"/>
  <c r="K28" i="12"/>
  <c r="G28" i="12"/>
  <c r="P28" i="12"/>
  <c r="H28" i="12"/>
  <c r="L28" i="12"/>
  <c r="J28" i="12"/>
  <c r="F28" i="12"/>
  <c r="N28" i="12"/>
  <c r="T28" i="12"/>
  <c r="Q24" i="12"/>
  <c r="M24" i="12"/>
  <c r="I24" i="12"/>
  <c r="O24" i="12"/>
  <c r="K24" i="12"/>
  <c r="G24" i="12"/>
  <c r="P24" i="12"/>
  <c r="H24" i="12"/>
  <c r="L24" i="12"/>
  <c r="J24" i="12"/>
  <c r="F24" i="12"/>
  <c r="T24" i="12"/>
  <c r="N24" i="12"/>
  <c r="Q20" i="12"/>
  <c r="M20" i="12"/>
  <c r="I20" i="12"/>
  <c r="O20" i="12"/>
  <c r="K20" i="12"/>
  <c r="G20" i="12"/>
  <c r="P20" i="12"/>
  <c r="H20" i="12"/>
  <c r="L20" i="12"/>
  <c r="J20" i="12"/>
  <c r="F20" i="12"/>
  <c r="N20" i="12"/>
  <c r="T20" i="12"/>
  <c r="Q16" i="12"/>
  <c r="M16" i="12"/>
  <c r="I16" i="12"/>
  <c r="O16" i="12"/>
  <c r="K16" i="12"/>
  <c r="G16" i="12"/>
  <c r="P16" i="12"/>
  <c r="H16" i="12"/>
  <c r="L16" i="12"/>
  <c r="J16" i="12"/>
  <c r="F16" i="12"/>
  <c r="T16" i="12"/>
  <c r="N16" i="12"/>
  <c r="Q12" i="12"/>
  <c r="M12" i="12"/>
  <c r="O12" i="12"/>
  <c r="K12" i="12"/>
  <c r="G12" i="12"/>
  <c r="P12" i="12"/>
  <c r="I12" i="12"/>
  <c r="L12" i="12"/>
  <c r="F12" i="12"/>
  <c r="J12" i="12"/>
  <c r="H12" i="12"/>
  <c r="N12" i="12"/>
  <c r="T12" i="12"/>
  <c r="P8" i="12"/>
  <c r="L8" i="12"/>
  <c r="H8" i="12"/>
  <c r="N8" i="12"/>
  <c r="J8" i="12"/>
  <c r="F8" i="12"/>
  <c r="Q8" i="12"/>
  <c r="I8" i="12"/>
  <c r="O8" i="12"/>
  <c r="G8" i="12"/>
  <c r="T8" i="12"/>
  <c r="M8" i="12"/>
  <c r="K8" i="12"/>
  <c r="H5" i="11"/>
  <c r="J5" i="11"/>
  <c r="F5" i="11"/>
  <c r="K5" i="11"/>
  <c r="I5" i="11"/>
  <c r="G5" i="11"/>
  <c r="L5" i="11"/>
  <c r="U5" i="11"/>
  <c r="E5" i="11"/>
  <c r="N5" i="11"/>
  <c r="S5" i="11"/>
  <c r="M5" i="11"/>
  <c r="T5" i="11"/>
  <c r="O5" i="11"/>
  <c r="P5" i="11"/>
  <c r="J79" i="11"/>
  <c r="F79" i="11"/>
  <c r="H79" i="11"/>
  <c r="E79" i="11"/>
  <c r="O79" i="11"/>
  <c r="I79" i="11"/>
  <c r="M79" i="11"/>
  <c r="K79" i="11"/>
  <c r="N79" i="11"/>
  <c r="G79" i="11"/>
  <c r="L79" i="11"/>
  <c r="T79" i="11"/>
  <c r="S79" i="11"/>
  <c r="U79" i="11"/>
  <c r="P79" i="11"/>
  <c r="J75" i="11"/>
  <c r="F75" i="11"/>
  <c r="H75" i="11"/>
  <c r="I75" i="11"/>
  <c r="O75" i="11"/>
  <c r="E75" i="11"/>
  <c r="M75" i="11"/>
  <c r="G75" i="11"/>
  <c r="N75" i="11"/>
  <c r="L75" i="11"/>
  <c r="K75" i="11"/>
  <c r="T75" i="11"/>
  <c r="U75" i="11"/>
  <c r="S75" i="11"/>
  <c r="P75" i="11"/>
  <c r="K63" i="11"/>
  <c r="G63" i="11"/>
  <c r="I63" i="11"/>
  <c r="E63" i="11"/>
  <c r="F63" i="11"/>
  <c r="F88" i="11" s="1"/>
  <c r="O63" i="11"/>
  <c r="J63" i="11"/>
  <c r="M63" i="11"/>
  <c r="S63" i="11"/>
  <c r="S88" i="11" s="1"/>
  <c r="N63" i="11"/>
  <c r="U63" i="11"/>
  <c r="U88" i="11" s="1"/>
  <c r="H63" i="11"/>
  <c r="H88" i="11" s="1"/>
  <c r="L63" i="11"/>
  <c r="L88" i="11" s="1"/>
  <c r="T63" i="11"/>
  <c r="P63" i="11"/>
  <c r="K55" i="11"/>
  <c r="G55" i="11"/>
  <c r="I55" i="11"/>
  <c r="E55" i="11"/>
  <c r="F55" i="11"/>
  <c r="O55" i="11"/>
  <c r="J55" i="11"/>
  <c r="M55" i="11"/>
  <c r="H55" i="11"/>
  <c r="S55" i="11"/>
  <c r="N55" i="11"/>
  <c r="U55" i="11"/>
  <c r="L55" i="11"/>
  <c r="T55" i="11"/>
  <c r="P55" i="11"/>
  <c r="K47" i="11"/>
  <c r="G47" i="11"/>
  <c r="I47" i="11"/>
  <c r="E47" i="11"/>
  <c r="F47" i="11"/>
  <c r="O47" i="11"/>
  <c r="J47" i="11"/>
  <c r="M47" i="11"/>
  <c r="S47" i="11"/>
  <c r="H47" i="11"/>
  <c r="N47" i="11"/>
  <c r="U47" i="11"/>
  <c r="L47" i="11"/>
  <c r="T47" i="11"/>
  <c r="P47" i="11"/>
  <c r="J39" i="11"/>
  <c r="F39" i="11"/>
  <c r="O39" i="11"/>
  <c r="H39" i="11"/>
  <c r="M39" i="11"/>
  <c r="E39" i="11"/>
  <c r="K39" i="11"/>
  <c r="I39" i="11"/>
  <c r="S39" i="11"/>
  <c r="G39" i="11"/>
  <c r="N39" i="11"/>
  <c r="U39" i="11"/>
  <c r="L39" i="11"/>
  <c r="T39" i="11"/>
  <c r="P39" i="11"/>
  <c r="J31" i="11"/>
  <c r="F31" i="11"/>
  <c r="O31" i="11"/>
  <c r="H31" i="11"/>
  <c r="M31" i="11"/>
  <c r="E31" i="11"/>
  <c r="K31" i="11"/>
  <c r="S31" i="11"/>
  <c r="I31" i="11"/>
  <c r="N31" i="11"/>
  <c r="U31" i="11"/>
  <c r="G31" i="11"/>
  <c r="L31" i="11"/>
  <c r="T31" i="11"/>
  <c r="P31" i="11"/>
  <c r="J23" i="11"/>
  <c r="F23" i="11"/>
  <c r="H23" i="11"/>
  <c r="E23" i="11"/>
  <c r="O23" i="11"/>
  <c r="K23" i="11"/>
  <c r="N23" i="11"/>
  <c r="I23" i="11"/>
  <c r="M23" i="11"/>
  <c r="S23" i="11"/>
  <c r="G23" i="11"/>
  <c r="L23" i="11"/>
  <c r="U23" i="11"/>
  <c r="T23" i="11"/>
  <c r="P23" i="11"/>
  <c r="J15" i="11"/>
  <c r="F15" i="11"/>
  <c r="H15" i="11"/>
  <c r="E15" i="11"/>
  <c r="K15" i="11"/>
  <c r="L15" i="11"/>
  <c r="S15" i="11"/>
  <c r="O15" i="11"/>
  <c r="I15" i="11"/>
  <c r="N15" i="11"/>
  <c r="U15" i="11"/>
  <c r="G15" i="11"/>
  <c r="M15" i="11"/>
  <c r="T15" i="11"/>
  <c r="P15" i="11"/>
  <c r="J7" i="11"/>
  <c r="F7" i="11"/>
  <c r="H7" i="11"/>
  <c r="E7" i="11"/>
  <c r="K7" i="11"/>
  <c r="I7" i="11"/>
  <c r="L7" i="11"/>
  <c r="S7" i="11"/>
  <c r="G7" i="11"/>
  <c r="N7" i="11"/>
  <c r="U7" i="11"/>
  <c r="M7" i="11"/>
  <c r="T7" i="11"/>
  <c r="O7" i="11"/>
  <c r="P7" i="11"/>
  <c r="H82" i="11"/>
  <c r="J82" i="11"/>
  <c r="F82" i="11"/>
  <c r="G82" i="11"/>
  <c r="O82" i="11"/>
  <c r="K82" i="11"/>
  <c r="M82" i="11"/>
  <c r="N82" i="11"/>
  <c r="I82" i="11"/>
  <c r="L82" i="11"/>
  <c r="E82" i="11"/>
  <c r="T82" i="11"/>
  <c r="U82" i="11"/>
  <c r="S82" i="11"/>
  <c r="P82" i="11"/>
  <c r="I74" i="11"/>
  <c r="E74" i="11"/>
  <c r="K74" i="11"/>
  <c r="G74" i="11"/>
  <c r="H74" i="11"/>
  <c r="O74" i="11"/>
  <c r="M74" i="11"/>
  <c r="J74" i="11"/>
  <c r="N74" i="11"/>
  <c r="U74" i="11"/>
  <c r="L74" i="11"/>
  <c r="F74" i="11"/>
  <c r="S74" i="11"/>
  <c r="T74" i="11"/>
  <c r="P74" i="11"/>
  <c r="I70" i="11"/>
  <c r="E70" i="11"/>
  <c r="K70" i="11"/>
  <c r="G70" i="11"/>
  <c r="O70" i="11"/>
  <c r="H70" i="11"/>
  <c r="M70" i="11"/>
  <c r="J70" i="11"/>
  <c r="F70" i="11"/>
  <c r="N70" i="11"/>
  <c r="U70" i="11"/>
  <c r="L70" i="11"/>
  <c r="S70" i="11"/>
  <c r="T70" i="11"/>
  <c r="P70" i="11"/>
  <c r="J62" i="11"/>
  <c r="F62" i="11"/>
  <c r="H62" i="11"/>
  <c r="E62" i="11"/>
  <c r="O62" i="11"/>
  <c r="I62" i="11"/>
  <c r="M62" i="11"/>
  <c r="K62" i="11"/>
  <c r="N62" i="11"/>
  <c r="G62" i="11"/>
  <c r="L62" i="11"/>
  <c r="T62" i="11"/>
  <c r="S62" i="11"/>
  <c r="U62" i="11"/>
  <c r="P62" i="11"/>
  <c r="J50" i="11"/>
  <c r="F50" i="11"/>
  <c r="H50" i="11"/>
  <c r="I50" i="11"/>
  <c r="O50" i="11"/>
  <c r="E50" i="11"/>
  <c r="M50" i="11"/>
  <c r="N50" i="11"/>
  <c r="K50" i="11"/>
  <c r="L50" i="11"/>
  <c r="G50" i="11"/>
  <c r="T50" i="11"/>
  <c r="U50" i="11"/>
  <c r="S50" i="11"/>
  <c r="P50" i="11"/>
  <c r="J42" i="11"/>
  <c r="F42" i="11"/>
  <c r="H42" i="11"/>
  <c r="I42" i="11"/>
  <c r="O42" i="11"/>
  <c r="E42" i="11"/>
  <c r="M42" i="11"/>
  <c r="G42" i="11"/>
  <c r="N42" i="11"/>
  <c r="L42" i="11"/>
  <c r="K42" i="11"/>
  <c r="T42" i="11"/>
  <c r="U42" i="11"/>
  <c r="S42" i="11"/>
  <c r="P42" i="11"/>
  <c r="I34" i="11"/>
  <c r="E34" i="11"/>
  <c r="O34" i="11"/>
  <c r="K34" i="11"/>
  <c r="G34" i="11"/>
  <c r="M34" i="11"/>
  <c r="H34" i="11"/>
  <c r="N34" i="11"/>
  <c r="F34" i="11"/>
  <c r="L34" i="11"/>
  <c r="J34" i="11"/>
  <c r="T34" i="11"/>
  <c r="U34" i="11"/>
  <c r="S34" i="11"/>
  <c r="P34" i="11"/>
  <c r="I22" i="11"/>
  <c r="E22" i="11"/>
  <c r="K22" i="11"/>
  <c r="G22" i="11"/>
  <c r="O22" i="11"/>
  <c r="J22" i="11"/>
  <c r="N22" i="11"/>
  <c r="H22" i="11"/>
  <c r="M22" i="11"/>
  <c r="T22" i="11"/>
  <c r="F22" i="11"/>
  <c r="L22" i="11"/>
  <c r="S22" i="11"/>
  <c r="U22" i="11"/>
  <c r="P22" i="11"/>
  <c r="I14" i="11"/>
  <c r="E14" i="11"/>
  <c r="K14" i="11"/>
  <c r="G14" i="11"/>
  <c r="J14" i="11"/>
  <c r="H14" i="11"/>
  <c r="L14" i="11"/>
  <c r="F14" i="11"/>
  <c r="O14" i="11"/>
  <c r="N14" i="11"/>
  <c r="T14" i="11"/>
  <c r="M14" i="11"/>
  <c r="S14" i="11"/>
  <c r="U14" i="11"/>
  <c r="P14" i="11"/>
  <c r="I6" i="11"/>
  <c r="E6" i="11"/>
  <c r="K6" i="11"/>
  <c r="G6" i="11"/>
  <c r="J6" i="11"/>
  <c r="L6" i="11"/>
  <c r="H6" i="11"/>
  <c r="N6" i="11"/>
  <c r="T6" i="11"/>
  <c r="F6" i="11"/>
  <c r="S6" i="11"/>
  <c r="O6" i="11"/>
  <c r="M6" i="11"/>
  <c r="U6" i="11"/>
  <c r="P6" i="11"/>
  <c r="K85" i="11"/>
  <c r="K90" i="11" s="1"/>
  <c r="G85" i="11"/>
  <c r="G90" i="11" s="1"/>
  <c r="I85" i="11"/>
  <c r="I90" i="11" s="1"/>
  <c r="E85" i="11"/>
  <c r="J85" i="11"/>
  <c r="J90" i="11" s="1"/>
  <c r="O85" i="11"/>
  <c r="O90" i="11" s="1"/>
  <c r="F85" i="11"/>
  <c r="F90" i="11" s="1"/>
  <c r="M85" i="11"/>
  <c r="M90" i="11" s="1"/>
  <c r="H85" i="11"/>
  <c r="H90" i="11" s="1"/>
  <c r="S85" i="11"/>
  <c r="S90" i="11" s="1"/>
  <c r="N85" i="11"/>
  <c r="N90" i="11" s="1"/>
  <c r="U85" i="11"/>
  <c r="L85" i="11"/>
  <c r="T85" i="11"/>
  <c r="T90" i="11" s="1"/>
  <c r="P85" i="11"/>
  <c r="P90" i="11" s="1"/>
  <c r="H77" i="11"/>
  <c r="J77" i="11"/>
  <c r="F77" i="11"/>
  <c r="K77" i="11"/>
  <c r="O77" i="11"/>
  <c r="G77" i="11"/>
  <c r="M77" i="11"/>
  <c r="I77" i="11"/>
  <c r="N77" i="11"/>
  <c r="E77" i="11"/>
  <c r="L77" i="11"/>
  <c r="T77" i="11"/>
  <c r="U77" i="11"/>
  <c r="S77" i="11"/>
  <c r="P77" i="11"/>
  <c r="H73" i="11"/>
  <c r="J73" i="11"/>
  <c r="F73" i="11"/>
  <c r="G73" i="11"/>
  <c r="O73" i="11"/>
  <c r="K73" i="11"/>
  <c r="M73" i="11"/>
  <c r="E73" i="11"/>
  <c r="N73" i="11"/>
  <c r="L73" i="11"/>
  <c r="T73" i="11"/>
  <c r="I73" i="11"/>
  <c r="U73" i="11"/>
  <c r="S73" i="11"/>
  <c r="P73" i="11"/>
  <c r="H69" i="11"/>
  <c r="J69" i="11"/>
  <c r="F69" i="11"/>
  <c r="K69" i="11"/>
  <c r="O69" i="11"/>
  <c r="G69" i="11"/>
  <c r="M69" i="11"/>
  <c r="N69" i="11"/>
  <c r="L69" i="11"/>
  <c r="T69" i="11"/>
  <c r="I69" i="11"/>
  <c r="E69" i="11"/>
  <c r="U69" i="11"/>
  <c r="S69" i="11"/>
  <c r="P69" i="11"/>
  <c r="H65" i="11"/>
  <c r="J65" i="11"/>
  <c r="F65" i="11"/>
  <c r="G65" i="11"/>
  <c r="O65" i="11"/>
  <c r="K65" i="11"/>
  <c r="M65" i="11"/>
  <c r="N65" i="11"/>
  <c r="I65" i="11"/>
  <c r="L65" i="11"/>
  <c r="T65" i="11"/>
  <c r="E65" i="11"/>
  <c r="U65" i="11"/>
  <c r="S65" i="11"/>
  <c r="P65" i="11"/>
  <c r="I61" i="11"/>
  <c r="E61" i="11"/>
  <c r="K61" i="11"/>
  <c r="G61" i="11"/>
  <c r="O61" i="11"/>
  <c r="H61" i="11"/>
  <c r="M61" i="11"/>
  <c r="J61" i="11"/>
  <c r="N61" i="11"/>
  <c r="U61" i="11"/>
  <c r="F61" i="11"/>
  <c r="L61" i="11"/>
  <c r="S61" i="11"/>
  <c r="T61" i="11"/>
  <c r="P61" i="11"/>
  <c r="I57" i="11"/>
  <c r="E57" i="11"/>
  <c r="K57" i="11"/>
  <c r="G57" i="11"/>
  <c r="H57" i="11"/>
  <c r="O57" i="11"/>
  <c r="M57" i="11"/>
  <c r="J57" i="11"/>
  <c r="F57" i="11"/>
  <c r="N57" i="11"/>
  <c r="U57" i="11"/>
  <c r="L57" i="11"/>
  <c r="S57" i="11"/>
  <c r="T57" i="11"/>
  <c r="P57" i="11"/>
  <c r="I53" i="11"/>
  <c r="E53" i="11"/>
  <c r="K53" i="11"/>
  <c r="G53" i="11"/>
  <c r="O53" i="11"/>
  <c r="H53" i="11"/>
  <c r="M53" i="11"/>
  <c r="J53" i="11"/>
  <c r="F53" i="11"/>
  <c r="N53" i="11"/>
  <c r="U53" i="11"/>
  <c r="L53" i="11"/>
  <c r="S53" i="11"/>
  <c r="T53" i="11"/>
  <c r="P53" i="11"/>
  <c r="I49" i="11"/>
  <c r="E49" i="11"/>
  <c r="K49" i="11"/>
  <c r="G49" i="11"/>
  <c r="H49" i="11"/>
  <c r="O49" i="11"/>
  <c r="M49" i="11"/>
  <c r="F49" i="11"/>
  <c r="N49" i="11"/>
  <c r="U49" i="11"/>
  <c r="L49" i="11"/>
  <c r="S49" i="11"/>
  <c r="J49" i="11"/>
  <c r="T49" i="11"/>
  <c r="P49" i="11"/>
  <c r="I45" i="11"/>
  <c r="E45" i="11"/>
  <c r="K45" i="11"/>
  <c r="G45" i="11"/>
  <c r="O45" i="11"/>
  <c r="H45" i="11"/>
  <c r="M45" i="11"/>
  <c r="N45" i="11"/>
  <c r="U45" i="11"/>
  <c r="L45" i="11"/>
  <c r="J45" i="11"/>
  <c r="S45" i="11"/>
  <c r="F45" i="11"/>
  <c r="T45" i="11"/>
  <c r="P45" i="11"/>
  <c r="I41" i="11"/>
  <c r="E41" i="11"/>
  <c r="K41" i="11"/>
  <c r="G41" i="11"/>
  <c r="H41" i="11"/>
  <c r="O41" i="11"/>
  <c r="M41" i="11"/>
  <c r="J41" i="11"/>
  <c r="N41" i="11"/>
  <c r="U41" i="11"/>
  <c r="L41" i="11"/>
  <c r="F41" i="11"/>
  <c r="S41" i="11"/>
  <c r="T41" i="11"/>
  <c r="P41" i="11"/>
  <c r="H37" i="11"/>
  <c r="O37" i="11"/>
  <c r="J37" i="11"/>
  <c r="F37" i="11"/>
  <c r="M37" i="11"/>
  <c r="K37" i="11"/>
  <c r="I37" i="11"/>
  <c r="G37" i="11"/>
  <c r="N37" i="11"/>
  <c r="U37" i="11"/>
  <c r="E37" i="11"/>
  <c r="L37" i="11"/>
  <c r="S37" i="11"/>
  <c r="T37" i="11"/>
  <c r="P37" i="11"/>
  <c r="H33" i="11"/>
  <c r="O33" i="11"/>
  <c r="J33" i="11"/>
  <c r="F33" i="11"/>
  <c r="M33" i="11"/>
  <c r="G33" i="11"/>
  <c r="E33" i="11"/>
  <c r="N33" i="11"/>
  <c r="U33" i="11"/>
  <c r="L33" i="11"/>
  <c r="K33" i="11"/>
  <c r="S33" i="11"/>
  <c r="I33" i="11"/>
  <c r="T33" i="11"/>
  <c r="P33" i="11"/>
  <c r="H29" i="11"/>
  <c r="O29" i="11"/>
  <c r="J29" i="11"/>
  <c r="F29" i="11"/>
  <c r="M29" i="11"/>
  <c r="K29" i="11"/>
  <c r="I29" i="11"/>
  <c r="N29" i="11"/>
  <c r="U29" i="11"/>
  <c r="L29" i="11"/>
  <c r="G29" i="11"/>
  <c r="S29" i="11"/>
  <c r="E29" i="11"/>
  <c r="T29" i="11"/>
  <c r="P29" i="11"/>
  <c r="H25" i="11"/>
  <c r="O25" i="11"/>
  <c r="J25" i="11"/>
  <c r="F25" i="11"/>
  <c r="M25" i="11"/>
  <c r="G25" i="11"/>
  <c r="E25" i="11"/>
  <c r="K25" i="11"/>
  <c r="N25" i="11"/>
  <c r="U25" i="11"/>
  <c r="I25" i="11"/>
  <c r="L25" i="11"/>
  <c r="S25" i="11"/>
  <c r="T25" i="11"/>
  <c r="P25" i="11"/>
  <c r="H21" i="11"/>
  <c r="J21" i="11"/>
  <c r="F21" i="11"/>
  <c r="K21" i="11"/>
  <c r="O21" i="11"/>
  <c r="I21" i="11"/>
  <c r="N21" i="11"/>
  <c r="G21" i="11"/>
  <c r="M21" i="11"/>
  <c r="U21" i="11"/>
  <c r="E21" i="11"/>
  <c r="L21" i="11"/>
  <c r="S21" i="11"/>
  <c r="T21" i="11"/>
  <c r="P21" i="11"/>
  <c r="H17" i="11"/>
  <c r="J17" i="11"/>
  <c r="F17" i="11"/>
  <c r="G17" i="11"/>
  <c r="E17" i="11"/>
  <c r="L17" i="11"/>
  <c r="U17" i="11"/>
  <c r="O17" i="11"/>
  <c r="K17" i="11"/>
  <c r="N17" i="11"/>
  <c r="S17" i="11"/>
  <c r="I17" i="11"/>
  <c r="M17" i="11"/>
  <c r="T17" i="11"/>
  <c r="P17" i="11"/>
  <c r="H13" i="11"/>
  <c r="J13" i="11"/>
  <c r="F13" i="11"/>
  <c r="K13" i="11"/>
  <c r="I13" i="11"/>
  <c r="L13" i="11"/>
  <c r="U13" i="11"/>
  <c r="O13" i="11"/>
  <c r="G13" i="11"/>
  <c r="N13" i="11"/>
  <c r="S13" i="11"/>
  <c r="E13" i="11"/>
  <c r="M13" i="11"/>
  <c r="T13" i="11"/>
  <c r="P13" i="11"/>
  <c r="H9" i="11"/>
  <c r="J9" i="11"/>
  <c r="F9" i="11"/>
  <c r="G9" i="11"/>
  <c r="E9" i="11"/>
  <c r="K9" i="11"/>
  <c r="L9" i="11"/>
  <c r="U9" i="11"/>
  <c r="I9" i="11"/>
  <c r="N9" i="11"/>
  <c r="S9" i="11"/>
  <c r="M9" i="11"/>
  <c r="O9" i="11"/>
  <c r="T9" i="11"/>
  <c r="P9" i="11"/>
  <c r="I83" i="11"/>
  <c r="E83" i="11"/>
  <c r="K83" i="11"/>
  <c r="G83" i="11"/>
  <c r="H83" i="11"/>
  <c r="O83" i="11"/>
  <c r="M83" i="11"/>
  <c r="F83" i="11"/>
  <c r="N83" i="11"/>
  <c r="U83" i="11"/>
  <c r="L83" i="11"/>
  <c r="S83" i="11"/>
  <c r="J83" i="11"/>
  <c r="T83" i="11"/>
  <c r="P83" i="11"/>
  <c r="J71" i="11"/>
  <c r="F71" i="11"/>
  <c r="H71" i="11"/>
  <c r="E71" i="11"/>
  <c r="O71" i="11"/>
  <c r="I71" i="11"/>
  <c r="M71" i="11"/>
  <c r="N71" i="11"/>
  <c r="L71" i="11"/>
  <c r="K71" i="11"/>
  <c r="G71" i="11"/>
  <c r="T71" i="11"/>
  <c r="S71" i="11"/>
  <c r="U71" i="11"/>
  <c r="P71" i="11"/>
  <c r="J67" i="11"/>
  <c r="F67" i="11"/>
  <c r="H67" i="11"/>
  <c r="I67" i="11"/>
  <c r="O67" i="11"/>
  <c r="E67" i="11"/>
  <c r="M67" i="11"/>
  <c r="N67" i="11"/>
  <c r="K67" i="11"/>
  <c r="L67" i="11"/>
  <c r="G67" i="11"/>
  <c r="T67" i="11"/>
  <c r="U67" i="11"/>
  <c r="S67" i="11"/>
  <c r="P67" i="11"/>
  <c r="K59" i="11"/>
  <c r="G59" i="11"/>
  <c r="I59" i="11"/>
  <c r="E59" i="11"/>
  <c r="J59" i="11"/>
  <c r="O59" i="11"/>
  <c r="F59" i="11"/>
  <c r="M59" i="11"/>
  <c r="S59" i="11"/>
  <c r="H59" i="11"/>
  <c r="N59" i="11"/>
  <c r="U59" i="11"/>
  <c r="L59" i="11"/>
  <c r="T59" i="11"/>
  <c r="P59" i="11"/>
  <c r="K51" i="11"/>
  <c r="G51" i="11"/>
  <c r="I51" i="11"/>
  <c r="E51" i="11"/>
  <c r="J51" i="11"/>
  <c r="O51" i="11"/>
  <c r="F51" i="11"/>
  <c r="M51" i="11"/>
  <c r="H51" i="11"/>
  <c r="S51" i="11"/>
  <c r="N51" i="11"/>
  <c r="U51" i="11"/>
  <c r="L51" i="11"/>
  <c r="T51" i="11"/>
  <c r="P51" i="11"/>
  <c r="K43" i="11"/>
  <c r="G43" i="11"/>
  <c r="I43" i="11"/>
  <c r="E43" i="11"/>
  <c r="J43" i="11"/>
  <c r="O43" i="11"/>
  <c r="F43" i="11"/>
  <c r="M43" i="11"/>
  <c r="H43" i="11"/>
  <c r="S43" i="11"/>
  <c r="N43" i="11"/>
  <c r="U43" i="11"/>
  <c r="L43" i="11"/>
  <c r="T43" i="11"/>
  <c r="P43" i="11"/>
  <c r="J35" i="11"/>
  <c r="F35" i="11"/>
  <c r="O35" i="11"/>
  <c r="H35" i="11"/>
  <c r="M35" i="11"/>
  <c r="I35" i="11"/>
  <c r="G35" i="11"/>
  <c r="E35" i="11"/>
  <c r="S35" i="11"/>
  <c r="N35" i="11"/>
  <c r="U35" i="11"/>
  <c r="K35" i="11"/>
  <c r="L35" i="11"/>
  <c r="T35" i="11"/>
  <c r="P35" i="11"/>
  <c r="J27" i="11"/>
  <c r="F27" i="11"/>
  <c r="O27" i="11"/>
  <c r="H27" i="11"/>
  <c r="M27" i="11"/>
  <c r="I27" i="11"/>
  <c r="G27" i="11"/>
  <c r="S27" i="11"/>
  <c r="K27" i="11"/>
  <c r="E27" i="11"/>
  <c r="N27" i="11"/>
  <c r="U27" i="11"/>
  <c r="L27" i="11"/>
  <c r="T27" i="11"/>
  <c r="P27" i="11"/>
  <c r="J19" i="11"/>
  <c r="F19" i="11"/>
  <c r="H19" i="11"/>
  <c r="I19" i="11"/>
  <c r="G19" i="11"/>
  <c r="E19" i="11"/>
  <c r="L19" i="11"/>
  <c r="S19" i="11"/>
  <c r="O19" i="11"/>
  <c r="N19" i="11"/>
  <c r="U19" i="11"/>
  <c r="K19" i="11"/>
  <c r="M19" i="11"/>
  <c r="T19" i="11"/>
  <c r="P19" i="11"/>
  <c r="J11" i="11"/>
  <c r="F11" i="11"/>
  <c r="H11" i="11"/>
  <c r="I11" i="11"/>
  <c r="G11" i="11"/>
  <c r="L11" i="11"/>
  <c r="S11" i="11"/>
  <c r="K11" i="11"/>
  <c r="O11" i="11"/>
  <c r="E11" i="11"/>
  <c r="N11" i="11"/>
  <c r="U11" i="11"/>
  <c r="M11" i="11"/>
  <c r="T11" i="11"/>
  <c r="P11" i="11"/>
  <c r="H86" i="11"/>
  <c r="J86" i="11"/>
  <c r="F86" i="11"/>
  <c r="K86" i="11"/>
  <c r="O86" i="11"/>
  <c r="G86" i="11"/>
  <c r="M86" i="11"/>
  <c r="N86" i="11"/>
  <c r="L86" i="11"/>
  <c r="I86" i="11"/>
  <c r="T86" i="11"/>
  <c r="E86" i="11"/>
  <c r="U86" i="11"/>
  <c r="S86" i="11"/>
  <c r="P86" i="11"/>
  <c r="I78" i="11"/>
  <c r="E78" i="11"/>
  <c r="K78" i="11"/>
  <c r="G78" i="11"/>
  <c r="O78" i="11"/>
  <c r="H78" i="11"/>
  <c r="M78" i="11"/>
  <c r="N78" i="11"/>
  <c r="U78" i="11"/>
  <c r="L78" i="11"/>
  <c r="J78" i="11"/>
  <c r="S78" i="11"/>
  <c r="F78" i="11"/>
  <c r="T78" i="11"/>
  <c r="P78" i="11"/>
  <c r="I66" i="11"/>
  <c r="E66" i="11"/>
  <c r="K66" i="11"/>
  <c r="G66" i="11"/>
  <c r="H66" i="11"/>
  <c r="O66" i="11"/>
  <c r="M66" i="11"/>
  <c r="F66" i="11"/>
  <c r="N66" i="11"/>
  <c r="U66" i="11"/>
  <c r="J66" i="11"/>
  <c r="L66" i="11"/>
  <c r="S66" i="11"/>
  <c r="T66" i="11"/>
  <c r="P66" i="11"/>
  <c r="J58" i="11"/>
  <c r="F58" i="11"/>
  <c r="H58" i="11"/>
  <c r="I58" i="11"/>
  <c r="O58" i="11"/>
  <c r="E58" i="11"/>
  <c r="M58" i="11"/>
  <c r="G58" i="11"/>
  <c r="N58" i="11"/>
  <c r="L58" i="11"/>
  <c r="T58" i="11"/>
  <c r="K58" i="11"/>
  <c r="U58" i="11"/>
  <c r="S58" i="11"/>
  <c r="P58" i="11"/>
  <c r="J54" i="11"/>
  <c r="F54" i="11"/>
  <c r="H54" i="11"/>
  <c r="E54" i="11"/>
  <c r="O54" i="11"/>
  <c r="I54" i="11"/>
  <c r="M54" i="11"/>
  <c r="N54" i="11"/>
  <c r="L54" i="11"/>
  <c r="K54" i="11"/>
  <c r="T54" i="11"/>
  <c r="G54" i="11"/>
  <c r="S54" i="11"/>
  <c r="U54" i="11"/>
  <c r="P54" i="11"/>
  <c r="J46" i="11"/>
  <c r="F46" i="11"/>
  <c r="H46" i="11"/>
  <c r="E46" i="11"/>
  <c r="O46" i="11"/>
  <c r="I46" i="11"/>
  <c r="M46" i="11"/>
  <c r="K46" i="11"/>
  <c r="N46" i="11"/>
  <c r="G46" i="11"/>
  <c r="L46" i="11"/>
  <c r="T46" i="11"/>
  <c r="S46" i="11"/>
  <c r="U46" i="11"/>
  <c r="P46" i="11"/>
  <c r="I38" i="11"/>
  <c r="E38" i="11"/>
  <c r="O38" i="11"/>
  <c r="K38" i="11"/>
  <c r="G38" i="11"/>
  <c r="M38" i="11"/>
  <c r="N38" i="11"/>
  <c r="J38" i="11"/>
  <c r="L38" i="11"/>
  <c r="H38" i="11"/>
  <c r="T38" i="11"/>
  <c r="F38" i="11"/>
  <c r="S38" i="11"/>
  <c r="U38" i="11"/>
  <c r="P38" i="11"/>
  <c r="I30" i="11"/>
  <c r="E30" i="11"/>
  <c r="O30" i="11"/>
  <c r="K30" i="11"/>
  <c r="G30" i="11"/>
  <c r="M30" i="11"/>
  <c r="N30" i="11"/>
  <c r="J30" i="11"/>
  <c r="L30" i="11"/>
  <c r="H30" i="11"/>
  <c r="F30" i="11"/>
  <c r="T30" i="11"/>
  <c r="S30" i="11"/>
  <c r="U30" i="11"/>
  <c r="P30" i="11"/>
  <c r="I26" i="11"/>
  <c r="E26" i="11"/>
  <c r="O26" i="11"/>
  <c r="K26" i="11"/>
  <c r="G26" i="11"/>
  <c r="M26" i="11"/>
  <c r="H26" i="11"/>
  <c r="N26" i="11"/>
  <c r="F26" i="11"/>
  <c r="L26" i="11"/>
  <c r="T26" i="11"/>
  <c r="J26" i="11"/>
  <c r="U26" i="11"/>
  <c r="S26" i="11"/>
  <c r="P26" i="11"/>
  <c r="I18" i="11"/>
  <c r="E18" i="11"/>
  <c r="K18" i="11"/>
  <c r="G18" i="11"/>
  <c r="H18" i="11"/>
  <c r="F18" i="11"/>
  <c r="L18" i="11"/>
  <c r="J18" i="11"/>
  <c r="O18" i="11"/>
  <c r="N18" i="11"/>
  <c r="T18" i="11"/>
  <c r="M18" i="11"/>
  <c r="U18" i="11"/>
  <c r="S18" i="11"/>
  <c r="P18" i="11"/>
  <c r="I10" i="11"/>
  <c r="E10" i="11"/>
  <c r="K10" i="11"/>
  <c r="G10" i="11"/>
  <c r="H10" i="11"/>
  <c r="F10" i="11"/>
  <c r="L10" i="11"/>
  <c r="N10" i="11"/>
  <c r="T10" i="11"/>
  <c r="J10" i="11"/>
  <c r="O10" i="11"/>
  <c r="U10" i="11"/>
  <c r="M10" i="11"/>
  <c r="S10" i="11"/>
  <c r="P10" i="11"/>
  <c r="J84" i="11"/>
  <c r="F84" i="11"/>
  <c r="H84" i="11"/>
  <c r="I84" i="11"/>
  <c r="O84" i="11"/>
  <c r="E84" i="11"/>
  <c r="M84" i="11"/>
  <c r="N84" i="11"/>
  <c r="K84" i="11"/>
  <c r="L84" i="11"/>
  <c r="G84" i="11"/>
  <c r="T84" i="11"/>
  <c r="U84" i="11"/>
  <c r="S84" i="11"/>
  <c r="P84" i="11"/>
  <c r="K80" i="11"/>
  <c r="G80" i="11"/>
  <c r="I80" i="11"/>
  <c r="E80" i="11"/>
  <c r="F80" i="11"/>
  <c r="O80" i="11"/>
  <c r="J80" i="11"/>
  <c r="M80" i="11"/>
  <c r="S80" i="11"/>
  <c r="H80" i="11"/>
  <c r="N80" i="11"/>
  <c r="U80" i="11"/>
  <c r="L80" i="11"/>
  <c r="T80" i="11"/>
  <c r="P80" i="11"/>
  <c r="K76" i="11"/>
  <c r="G76" i="11"/>
  <c r="I76" i="11"/>
  <c r="E76" i="11"/>
  <c r="J76" i="11"/>
  <c r="O76" i="11"/>
  <c r="F76" i="11"/>
  <c r="M76" i="11"/>
  <c r="H76" i="11"/>
  <c r="S76" i="11"/>
  <c r="N76" i="11"/>
  <c r="U76" i="11"/>
  <c r="L76" i="11"/>
  <c r="T76" i="11"/>
  <c r="P76" i="11"/>
  <c r="K72" i="11"/>
  <c r="G72" i="11"/>
  <c r="I72" i="11"/>
  <c r="E72" i="11"/>
  <c r="F72" i="11"/>
  <c r="O72" i="11"/>
  <c r="J72" i="11"/>
  <c r="M72" i="11"/>
  <c r="H72" i="11"/>
  <c r="S72" i="11"/>
  <c r="N72" i="11"/>
  <c r="U72" i="11"/>
  <c r="L72" i="11"/>
  <c r="T72" i="11"/>
  <c r="P72" i="11"/>
  <c r="K68" i="11"/>
  <c r="G68" i="11"/>
  <c r="I68" i="11"/>
  <c r="E68" i="11"/>
  <c r="J68" i="11"/>
  <c r="O68" i="11"/>
  <c r="F68" i="11"/>
  <c r="M68" i="11"/>
  <c r="H68" i="11"/>
  <c r="S68" i="11"/>
  <c r="N68" i="11"/>
  <c r="U68" i="11"/>
  <c r="L68" i="11"/>
  <c r="T68" i="11"/>
  <c r="P68" i="11"/>
  <c r="H60" i="11"/>
  <c r="J60" i="11"/>
  <c r="F60" i="11"/>
  <c r="K60" i="11"/>
  <c r="O60" i="11"/>
  <c r="G60" i="11"/>
  <c r="M60" i="11"/>
  <c r="I60" i="11"/>
  <c r="N60" i="11"/>
  <c r="E60" i="11"/>
  <c r="L60" i="11"/>
  <c r="T60" i="11"/>
  <c r="U60" i="11"/>
  <c r="S60" i="11"/>
  <c r="P60" i="11"/>
  <c r="H56" i="11"/>
  <c r="J56" i="11"/>
  <c r="F56" i="11"/>
  <c r="G56" i="11"/>
  <c r="O56" i="11"/>
  <c r="K56" i="11"/>
  <c r="M56" i="11"/>
  <c r="E56" i="11"/>
  <c r="N56" i="11"/>
  <c r="L56" i="11"/>
  <c r="T56" i="11"/>
  <c r="I56" i="11"/>
  <c r="U56" i="11"/>
  <c r="S56" i="11"/>
  <c r="P56" i="11"/>
  <c r="H52" i="11"/>
  <c r="H89" i="11" s="1"/>
  <c r="J52" i="11"/>
  <c r="J89" i="11" s="1"/>
  <c r="F52" i="11"/>
  <c r="F89" i="11" s="1"/>
  <c r="K52" i="11"/>
  <c r="K89" i="11" s="1"/>
  <c r="O52" i="11"/>
  <c r="O89" i="11" s="1"/>
  <c r="G52" i="11"/>
  <c r="G89" i="11" s="1"/>
  <c r="M52" i="11"/>
  <c r="M89" i="11" s="1"/>
  <c r="N52" i="11"/>
  <c r="N89" i="11" s="1"/>
  <c r="L52" i="11"/>
  <c r="L89" i="11" s="1"/>
  <c r="I52" i="11"/>
  <c r="I89" i="11" s="1"/>
  <c r="T52" i="11"/>
  <c r="E52" i="11"/>
  <c r="U52" i="11"/>
  <c r="S52" i="11"/>
  <c r="S89" i="11" s="1"/>
  <c r="P52" i="11"/>
  <c r="P89" i="11" s="1"/>
  <c r="H48" i="11"/>
  <c r="J48" i="11"/>
  <c r="F48" i="11"/>
  <c r="G48" i="11"/>
  <c r="O48" i="11"/>
  <c r="K48" i="11"/>
  <c r="M48" i="11"/>
  <c r="N48" i="11"/>
  <c r="I48" i="11"/>
  <c r="L48" i="11"/>
  <c r="E48" i="11"/>
  <c r="T48" i="11"/>
  <c r="U48" i="11"/>
  <c r="S48" i="11"/>
  <c r="P48" i="11"/>
  <c r="H44" i="11"/>
  <c r="J44" i="11"/>
  <c r="F44" i="11"/>
  <c r="K44" i="11"/>
  <c r="O44" i="11"/>
  <c r="G44" i="11"/>
  <c r="M44" i="11"/>
  <c r="I44" i="11"/>
  <c r="N44" i="11"/>
  <c r="E44" i="11"/>
  <c r="L44" i="11"/>
  <c r="T44" i="11"/>
  <c r="U44" i="11"/>
  <c r="S44" i="11"/>
  <c r="P44" i="11"/>
  <c r="H40" i="11"/>
  <c r="J40" i="11"/>
  <c r="G40" i="11"/>
  <c r="O40" i="11"/>
  <c r="K40" i="11"/>
  <c r="E40" i="11"/>
  <c r="M40" i="11"/>
  <c r="F40" i="11"/>
  <c r="N40" i="11"/>
  <c r="L40" i="11"/>
  <c r="T40" i="11"/>
  <c r="I40" i="11"/>
  <c r="U40" i="11"/>
  <c r="S40" i="11"/>
  <c r="P40" i="11"/>
  <c r="K36" i="11"/>
  <c r="G36" i="11"/>
  <c r="O36" i="11"/>
  <c r="I36" i="11"/>
  <c r="E36" i="11"/>
  <c r="M36" i="11"/>
  <c r="J36" i="11"/>
  <c r="N36" i="11"/>
  <c r="H36" i="11"/>
  <c r="L36" i="11"/>
  <c r="T36" i="11"/>
  <c r="F36" i="11"/>
  <c r="U36" i="11"/>
  <c r="S36" i="11"/>
  <c r="P36" i="11"/>
  <c r="K32" i="11"/>
  <c r="G32" i="11"/>
  <c r="O32" i="11"/>
  <c r="I32" i="11"/>
  <c r="E32" i="11"/>
  <c r="M32" i="11"/>
  <c r="F32" i="11"/>
  <c r="N32" i="11"/>
  <c r="L32" i="11"/>
  <c r="J32" i="11"/>
  <c r="T32" i="11"/>
  <c r="H32" i="11"/>
  <c r="U32" i="11"/>
  <c r="S32" i="11"/>
  <c r="P32" i="11"/>
  <c r="K28" i="11"/>
  <c r="G28" i="11"/>
  <c r="O28" i="11"/>
  <c r="I28" i="11"/>
  <c r="E28" i="11"/>
  <c r="M28" i="11"/>
  <c r="J28" i="11"/>
  <c r="N28" i="11"/>
  <c r="H28" i="11"/>
  <c r="L28" i="11"/>
  <c r="F28" i="11"/>
  <c r="T28" i="11"/>
  <c r="U28" i="11"/>
  <c r="S28" i="11"/>
  <c r="P28" i="11"/>
  <c r="K24" i="11"/>
  <c r="G24" i="11"/>
  <c r="I24" i="11"/>
  <c r="E24" i="11"/>
  <c r="F24" i="11"/>
  <c r="O24" i="11"/>
  <c r="N24" i="11"/>
  <c r="T24" i="11"/>
  <c r="J24" i="11"/>
  <c r="M24" i="11"/>
  <c r="H24" i="11"/>
  <c r="L24" i="11"/>
  <c r="U24" i="11"/>
  <c r="S24" i="11"/>
  <c r="P24" i="11"/>
  <c r="K20" i="11"/>
  <c r="G20" i="11"/>
  <c r="I20" i="11"/>
  <c r="E20" i="11"/>
  <c r="J20" i="11"/>
  <c r="O20" i="11"/>
  <c r="H20" i="11"/>
  <c r="L20" i="11"/>
  <c r="T20" i="11"/>
  <c r="F20" i="11"/>
  <c r="N20" i="11"/>
  <c r="M20" i="11"/>
  <c r="U20" i="11"/>
  <c r="S20" i="11"/>
  <c r="P20" i="11"/>
  <c r="K16" i="11"/>
  <c r="G16" i="11"/>
  <c r="I16" i="11"/>
  <c r="E16" i="11"/>
  <c r="F16" i="11"/>
  <c r="J16" i="11"/>
  <c r="L16" i="11"/>
  <c r="T16" i="11"/>
  <c r="H16" i="11"/>
  <c r="O16" i="11"/>
  <c r="N16" i="11"/>
  <c r="M16" i="11"/>
  <c r="U16" i="11"/>
  <c r="S16" i="11"/>
  <c r="P16" i="11"/>
  <c r="K12" i="11"/>
  <c r="G12" i="11"/>
  <c r="I12" i="11"/>
  <c r="E12" i="11"/>
  <c r="J12" i="11"/>
  <c r="H12" i="11"/>
  <c r="F12" i="11"/>
  <c r="L12" i="11"/>
  <c r="T12" i="11"/>
  <c r="O12" i="11"/>
  <c r="N12" i="11"/>
  <c r="M12" i="11"/>
  <c r="U12" i="11"/>
  <c r="S12" i="11"/>
  <c r="P12" i="11"/>
  <c r="K8" i="11"/>
  <c r="G8" i="11"/>
  <c r="I8" i="11"/>
  <c r="E8" i="11"/>
  <c r="F8" i="11"/>
  <c r="L8" i="11"/>
  <c r="T8" i="11"/>
  <c r="J8" i="11"/>
  <c r="N8" i="11"/>
  <c r="H8" i="11"/>
  <c r="U8" i="11"/>
  <c r="O8" i="11"/>
  <c r="S8" i="11"/>
  <c r="M8" i="11"/>
  <c r="P8" i="11"/>
  <c r="T10" i="10"/>
  <c r="U51" i="10"/>
  <c r="U57" i="10" s="1"/>
  <c r="T28" i="10"/>
  <c r="R4" i="12"/>
  <c r="E4" i="12"/>
  <c r="R35" i="12"/>
  <c r="E35" i="12"/>
  <c r="E31" i="12"/>
  <c r="R31" i="12"/>
  <c r="R27" i="12"/>
  <c r="E27" i="12"/>
  <c r="R23" i="12"/>
  <c r="E23" i="12"/>
  <c r="D19" i="12"/>
  <c r="E19" i="12"/>
  <c r="R19" i="12"/>
  <c r="R15" i="12"/>
  <c r="E15" i="12"/>
  <c r="R11" i="12"/>
  <c r="E11" i="12"/>
  <c r="E7" i="12"/>
  <c r="R7" i="12"/>
  <c r="R38" i="12"/>
  <c r="R40" i="12" s="1"/>
  <c r="E38" i="12"/>
  <c r="E34" i="12"/>
  <c r="R34" i="12"/>
  <c r="R30" i="12"/>
  <c r="E30" i="12"/>
  <c r="D26" i="12"/>
  <c r="E26" i="12"/>
  <c r="R26" i="12"/>
  <c r="R22" i="12"/>
  <c r="E22" i="12"/>
  <c r="R18" i="12"/>
  <c r="E18" i="12"/>
  <c r="R14" i="12"/>
  <c r="E14" i="12"/>
  <c r="D10" i="12"/>
  <c r="R10" i="12"/>
  <c r="E10" i="12"/>
  <c r="E6" i="12"/>
  <c r="R6" i="12"/>
  <c r="E37" i="12"/>
  <c r="R37" i="12"/>
  <c r="D33" i="12"/>
  <c r="R33" i="12"/>
  <c r="E33" i="12"/>
  <c r="R29" i="12"/>
  <c r="E29" i="12"/>
  <c r="R25" i="12"/>
  <c r="E25" i="12"/>
  <c r="R21" i="12"/>
  <c r="E21" i="12"/>
  <c r="D17" i="12"/>
  <c r="R17" i="12"/>
  <c r="E17" i="12"/>
  <c r="E13" i="12"/>
  <c r="R13" i="12"/>
  <c r="R9" i="12"/>
  <c r="E9" i="12"/>
  <c r="R5" i="12"/>
  <c r="E5" i="12"/>
  <c r="E36" i="12"/>
  <c r="R36" i="12"/>
  <c r="E32" i="12"/>
  <c r="R32" i="12"/>
  <c r="R28" i="12"/>
  <c r="E28" i="12"/>
  <c r="D24" i="12"/>
  <c r="R24" i="12"/>
  <c r="E24" i="12"/>
  <c r="E20" i="12"/>
  <c r="R20" i="12"/>
  <c r="R16" i="12"/>
  <c r="E16" i="12"/>
  <c r="E12" i="12"/>
  <c r="R12" i="12"/>
  <c r="D8" i="12"/>
  <c r="R8" i="12"/>
  <c r="E8" i="12"/>
  <c r="T8" i="10"/>
  <c r="T33" i="10"/>
  <c r="T18" i="10"/>
  <c r="T15" i="10"/>
  <c r="T23" i="10"/>
  <c r="T17" i="10"/>
  <c r="T44" i="10"/>
  <c r="T20" i="10"/>
  <c r="T54" i="10"/>
  <c r="T52" i="10"/>
  <c r="T27" i="10"/>
  <c r="T41" i="10"/>
  <c r="T30" i="10"/>
  <c r="T29" i="10"/>
  <c r="T47" i="10"/>
  <c r="T34" i="10"/>
  <c r="T24" i="10"/>
  <c r="T25" i="10"/>
  <c r="T14" i="10"/>
  <c r="T9" i="10"/>
  <c r="T19" i="10"/>
  <c r="T22" i="10"/>
  <c r="T39" i="10"/>
  <c r="T49" i="10"/>
  <c r="T35" i="10"/>
  <c r="T53" i="10"/>
  <c r="T55" i="10"/>
  <c r="T37" i="10"/>
  <c r="T46" i="10"/>
  <c r="T45" i="10"/>
  <c r="T43" i="10"/>
  <c r="T31" i="10"/>
  <c r="T38" i="10"/>
  <c r="T42" i="10"/>
  <c r="T21" i="10"/>
  <c r="T50" i="10"/>
  <c r="T48" i="10"/>
  <c r="T5" i="10"/>
  <c r="T12" i="10"/>
  <c r="T51" i="10"/>
  <c r="T57" i="10" s="1"/>
  <c r="T7" i="10"/>
  <c r="T36" i="10"/>
  <c r="T13" i="10"/>
  <c r="T16" i="10"/>
  <c r="T11" i="10"/>
  <c r="T32" i="10"/>
  <c r="T6" i="10"/>
  <c r="D5" i="11"/>
  <c r="D83" i="11"/>
  <c r="D71" i="11"/>
  <c r="D51" i="11"/>
  <c r="D47" i="11"/>
  <c r="D35" i="11"/>
  <c r="D11" i="11"/>
  <c r="D7" i="11"/>
  <c r="D82" i="11"/>
  <c r="D78" i="11"/>
  <c r="D66" i="11"/>
  <c r="D50" i="11"/>
  <c r="D34" i="11"/>
  <c r="D10" i="11"/>
  <c r="D6" i="11"/>
  <c r="D85" i="11"/>
  <c r="D77" i="11"/>
  <c r="D65" i="11"/>
  <c r="D53" i="11"/>
  <c r="D45" i="11"/>
  <c r="D37" i="11"/>
  <c r="D33" i="11"/>
  <c r="D80" i="11"/>
  <c r="D72" i="11"/>
  <c r="D68" i="11"/>
  <c r="D52" i="11"/>
  <c r="D32" i="11"/>
  <c r="D8" i="11"/>
  <c r="V86" i="11"/>
  <c r="D86" i="11"/>
  <c r="Q86" i="11"/>
  <c r="D63" i="11"/>
  <c r="Q63" i="11"/>
  <c r="U13" i="12"/>
  <c r="R86" i="11"/>
  <c r="D67" i="11"/>
  <c r="W9" i="12"/>
  <c r="C88" i="11"/>
  <c r="W49" i="11"/>
  <c r="W75" i="11"/>
  <c r="R61" i="11"/>
  <c r="R33" i="11"/>
  <c r="R29" i="11"/>
  <c r="C57" i="10"/>
  <c r="V9" i="11"/>
  <c r="W35" i="11"/>
  <c r="Q70" i="11"/>
  <c r="Q22" i="11"/>
  <c r="Q75" i="11"/>
  <c r="Q73" i="11"/>
  <c r="Q49" i="11"/>
  <c r="W21" i="11"/>
  <c r="W13" i="11"/>
  <c r="Q78" i="11"/>
  <c r="W73" i="11"/>
  <c r="W67" i="11"/>
  <c r="Q53" i="11"/>
  <c r="W42" i="11"/>
  <c r="W30" i="11"/>
  <c r="Q14" i="11"/>
  <c r="Q57" i="11"/>
  <c r="Q82" i="11"/>
  <c r="Q69" i="11"/>
  <c r="W54" i="11"/>
  <c r="Q48" i="11"/>
  <c r="Q32" i="11"/>
  <c r="W17" i="11"/>
  <c r="Q85" i="11"/>
  <c r="W53" i="11"/>
  <c r="Q77" i="11"/>
  <c r="W71" i="11"/>
  <c r="W37" i="11"/>
  <c r="Q24" i="11"/>
  <c r="W6" i="11"/>
  <c r="C90" i="11"/>
  <c r="D19" i="11"/>
  <c r="Q80" i="11"/>
  <c r="Q51" i="11"/>
  <c r="Q47" i="11"/>
  <c r="Q35" i="11"/>
  <c r="Q30" i="11"/>
  <c r="C22" i="8"/>
  <c r="R78" i="11"/>
  <c r="R75" i="11"/>
  <c r="Q71" i="11"/>
  <c r="W66" i="11"/>
  <c r="W46" i="11"/>
  <c r="W38" i="11"/>
  <c r="Q18" i="11"/>
  <c r="Q7" i="11"/>
  <c r="W55" i="11"/>
  <c r="W39" i="11"/>
  <c r="W19" i="11"/>
  <c r="R43" i="11"/>
  <c r="R83" i="11"/>
  <c r="R66" i="11"/>
  <c r="R58" i="11"/>
  <c r="R46" i="11"/>
  <c r="W77" i="11"/>
  <c r="W70" i="11"/>
  <c r="W65" i="11"/>
  <c r="W62" i="11"/>
  <c r="W61" i="11"/>
  <c r="W45" i="11"/>
  <c r="W43" i="11"/>
  <c r="W27" i="11"/>
  <c r="W26" i="11"/>
  <c r="W25" i="11"/>
  <c r="W18" i="11"/>
  <c r="W11" i="11"/>
  <c r="W10" i="11"/>
  <c r="W9" i="11"/>
  <c r="W7" i="11"/>
  <c r="W79" i="11"/>
  <c r="W78" i="11"/>
  <c r="W59" i="11"/>
  <c r="W58" i="11"/>
  <c r="W47" i="11"/>
  <c r="W34" i="11"/>
  <c r="W33" i="11"/>
  <c r="W29" i="11"/>
  <c r="W22" i="11"/>
  <c r="W14" i="11"/>
  <c r="V82" i="11"/>
  <c r="V77" i="11"/>
  <c r="V75" i="11"/>
  <c r="V70" i="11"/>
  <c r="V68" i="11"/>
  <c r="V47" i="11"/>
  <c r="V45" i="11"/>
  <c r="V39" i="11"/>
  <c r="V29" i="11"/>
  <c r="V25" i="11"/>
  <c r="V22" i="11"/>
  <c r="V18" i="11"/>
  <c r="V15" i="11"/>
  <c r="V7" i="11"/>
  <c r="V12" i="12"/>
  <c r="V78" i="11"/>
  <c r="V66" i="11"/>
  <c r="V62" i="11"/>
  <c r="V59" i="11"/>
  <c r="V54" i="11"/>
  <c r="V51" i="11"/>
  <c r="V43" i="11"/>
  <c r="V38" i="11"/>
  <c r="V34" i="11"/>
  <c r="V14" i="11"/>
  <c r="V11" i="11"/>
  <c r="V41" i="11"/>
  <c r="V85" i="11"/>
  <c r="V90" i="11" s="1"/>
  <c r="V71" i="11"/>
  <c r="V61" i="11"/>
  <c r="V58" i="11"/>
  <c r="V53" i="11"/>
  <c r="V50" i="11"/>
  <c r="V46" i="11"/>
  <c r="V37" i="11"/>
  <c r="V33" i="11"/>
  <c r="V30" i="11"/>
  <c r="V21" i="11"/>
  <c r="V17" i="11"/>
  <c r="V10" i="11"/>
  <c r="V6" i="11"/>
  <c r="V76" i="11"/>
  <c r="V72" i="11"/>
  <c r="V83" i="11"/>
  <c r="V73" i="11"/>
  <c r="V65" i="11"/>
  <c r="V63" i="11"/>
  <c r="V88" i="11" s="1"/>
  <c r="V57" i="11"/>
  <c r="V42" i="11"/>
  <c r="V35" i="11"/>
  <c r="V26" i="11"/>
  <c r="V23" i="11"/>
  <c r="V13" i="11"/>
  <c r="V5" i="11"/>
  <c r="V79" i="11"/>
  <c r="V27" i="11"/>
  <c r="R85" i="11"/>
  <c r="R79" i="11"/>
  <c r="R71" i="11"/>
  <c r="R67" i="11"/>
  <c r="R65" i="11"/>
  <c r="R62" i="11"/>
  <c r="R49" i="11"/>
  <c r="R45" i="11"/>
  <c r="R42" i="11"/>
  <c r="R34" i="11"/>
  <c r="R22" i="11"/>
  <c r="R13" i="11"/>
  <c r="R6" i="11"/>
  <c r="R69" i="11"/>
  <c r="R77" i="11"/>
  <c r="R63" i="11"/>
  <c r="R88" i="11" s="1"/>
  <c r="R55" i="11"/>
  <c r="R53" i="11"/>
  <c r="R51" i="11"/>
  <c r="R41" i="11"/>
  <c r="R38" i="11"/>
  <c r="R35" i="11"/>
  <c r="R31" i="11"/>
  <c r="R26" i="11"/>
  <c r="R17" i="11"/>
  <c r="R14" i="11"/>
  <c r="R10" i="11"/>
  <c r="R7" i="11"/>
  <c r="R84" i="11"/>
  <c r="R18" i="11"/>
  <c r="R59" i="11"/>
  <c r="R23" i="11"/>
  <c r="R15" i="11"/>
  <c r="R82" i="11"/>
  <c r="R70" i="11"/>
  <c r="R57" i="11"/>
  <c r="R54" i="11"/>
  <c r="R50" i="11"/>
  <c r="R47" i="11"/>
  <c r="R39" i="11"/>
  <c r="R37" i="11"/>
  <c r="R30" i="11"/>
  <c r="R25" i="11"/>
  <c r="R21" i="11"/>
  <c r="R11" i="11"/>
  <c r="R9" i="11"/>
  <c r="R74" i="11"/>
  <c r="Q37" i="11"/>
  <c r="Q19" i="11"/>
  <c r="Q9" i="11"/>
  <c r="Q68" i="11"/>
  <c r="Q60" i="11"/>
  <c r="Q52" i="11"/>
  <c r="Q79" i="11"/>
  <c r="Q74" i="11"/>
  <c r="Q72" i="11"/>
  <c r="Q65" i="11"/>
  <c r="Q61" i="11"/>
  <c r="Q54" i="11"/>
  <c r="Q45" i="11"/>
  <c r="Q38" i="11"/>
  <c r="Q33" i="11"/>
  <c r="Q25" i="11"/>
  <c r="Q10" i="11"/>
  <c r="Q67" i="11"/>
  <c r="Q43" i="11"/>
  <c r="Q31" i="11"/>
  <c r="Q83" i="11"/>
  <c r="Q66" i="11"/>
  <c r="Q62" i="11"/>
  <c r="Q58" i="11"/>
  <c r="Q55" i="11"/>
  <c r="Q50" i="11"/>
  <c r="Q46" i="11"/>
  <c r="Q42" i="11"/>
  <c r="Q39" i="11"/>
  <c r="Q34" i="11"/>
  <c r="Q29" i="11"/>
  <c r="Q26" i="11"/>
  <c r="Q21" i="11"/>
  <c r="Q17" i="11"/>
  <c r="Q13" i="11"/>
  <c r="Q11" i="11"/>
  <c r="Q6" i="11"/>
  <c r="D75" i="11"/>
  <c r="D39" i="11"/>
  <c r="D79" i="11"/>
  <c r="W74" i="11"/>
  <c r="V74" i="11"/>
  <c r="R73" i="11"/>
  <c r="W69" i="11"/>
  <c r="V69" i="11"/>
  <c r="V67" i="11"/>
  <c r="D55" i="11"/>
  <c r="Q59" i="11"/>
  <c r="V55" i="11"/>
  <c r="D59" i="11"/>
  <c r="V49" i="11"/>
  <c r="Q41" i="11"/>
  <c r="W41" i="11"/>
  <c r="D43" i="11"/>
  <c r="Q40" i="11"/>
  <c r="R27" i="11"/>
  <c r="Q23" i="11"/>
  <c r="V19" i="11"/>
  <c r="Q15" i="11"/>
  <c r="D31" i="11"/>
  <c r="D27" i="11"/>
  <c r="W31" i="11"/>
  <c r="D23" i="11"/>
  <c r="V31" i="11"/>
  <c r="Q27" i="11"/>
  <c r="W23" i="11"/>
  <c r="R19" i="11"/>
  <c r="W15" i="11"/>
  <c r="D15" i="11"/>
  <c r="C21" i="8"/>
  <c r="C40" i="12"/>
  <c r="Q76" i="11"/>
  <c r="R60" i="11"/>
  <c r="Q56" i="11"/>
  <c r="W84" i="11"/>
  <c r="C89" i="11"/>
  <c r="Q16" i="11"/>
  <c r="R16" i="11"/>
  <c r="W16" i="11"/>
  <c r="D84" i="11"/>
  <c r="Q84" i="11"/>
  <c r="R80" i="11"/>
  <c r="R76" i="11"/>
  <c r="R72" i="11"/>
  <c r="W68" i="11"/>
  <c r="W60" i="11"/>
  <c r="R56" i="11"/>
  <c r="W48" i="11"/>
  <c r="V52" i="11"/>
  <c r="V44" i="11"/>
  <c r="W44" i="11"/>
  <c r="R44" i="11"/>
  <c r="V36" i="11"/>
  <c r="W36" i="11"/>
  <c r="R36" i="11"/>
  <c r="V32" i="11"/>
  <c r="W32" i="11"/>
  <c r="R32" i="11"/>
  <c r="V28" i="11"/>
  <c r="W28" i="11"/>
  <c r="R28" i="11"/>
  <c r="V24" i="11"/>
  <c r="W24" i="11"/>
  <c r="R24" i="11"/>
  <c r="Q20" i="11"/>
  <c r="R20" i="11"/>
  <c r="V20" i="11"/>
  <c r="Q12" i="11"/>
  <c r="R12" i="11"/>
  <c r="W12" i="11"/>
  <c r="V12" i="11"/>
  <c r="W80" i="11"/>
  <c r="W76" i="11"/>
  <c r="W72" i="11"/>
  <c r="W20" i="11"/>
  <c r="R68" i="11"/>
  <c r="V60" i="11"/>
  <c r="V56" i="11"/>
  <c r="V48" i="11"/>
  <c r="R48" i="11"/>
  <c r="V40" i="11"/>
  <c r="W40" i="11"/>
  <c r="R40" i="11"/>
  <c r="Q8" i="11"/>
  <c r="R8" i="11"/>
  <c r="W8" i="11"/>
  <c r="V8" i="11"/>
  <c r="V84" i="11"/>
  <c r="V80" i="11"/>
  <c r="R52" i="11"/>
  <c r="Q44" i="11"/>
  <c r="Q36" i="11"/>
  <c r="Q28" i="11"/>
  <c r="V16" i="11"/>
  <c r="R5" i="11"/>
  <c r="W5" i="11"/>
  <c r="Q5" i="11"/>
  <c r="D74" i="11"/>
  <c r="D70" i="11"/>
  <c r="D62" i="11"/>
  <c r="D58" i="11"/>
  <c r="D54" i="11"/>
  <c r="D46" i="11"/>
  <c r="D42" i="11"/>
  <c r="D38" i="11"/>
  <c r="D30" i="11"/>
  <c r="D26" i="11"/>
  <c r="D22" i="11"/>
  <c r="D18" i="11"/>
  <c r="D14" i="11"/>
  <c r="D73" i="11"/>
  <c r="D69" i="11"/>
  <c r="D61" i="11"/>
  <c r="D57" i="11"/>
  <c r="D49" i="11"/>
  <c r="D41" i="11"/>
  <c r="D29" i="11"/>
  <c r="D25" i="11"/>
  <c r="D21" i="11"/>
  <c r="D17" i="11"/>
  <c r="D13" i="11"/>
  <c r="D9" i="11"/>
  <c r="D76" i="11"/>
  <c r="D60" i="11"/>
  <c r="D56" i="11"/>
  <c r="D48" i="11"/>
  <c r="D44" i="11"/>
  <c r="D40" i="11"/>
  <c r="D36" i="11"/>
  <c r="D28" i="11"/>
  <c r="D24" i="11"/>
  <c r="D20" i="11"/>
  <c r="D16" i="11"/>
  <c r="D12" i="11"/>
  <c r="P22" i="8" l="1"/>
  <c r="N22" i="8"/>
  <c r="S57" i="10"/>
  <c r="D6" i="12"/>
  <c r="D22" i="12"/>
  <c r="D15" i="12"/>
  <c r="D31" i="12"/>
  <c r="U89" i="11"/>
  <c r="E88" i="11"/>
  <c r="G22" i="8"/>
  <c r="T22" i="8"/>
  <c r="G57" i="10"/>
  <c r="D16" i="12"/>
  <c r="D32" i="12"/>
  <c r="D25" i="12"/>
  <c r="D18" i="12"/>
  <c r="D34" i="12"/>
  <c r="D11" i="12"/>
  <c r="D27" i="12"/>
  <c r="E89" i="11"/>
  <c r="R89" i="11"/>
  <c r="Q89" i="11"/>
  <c r="R90" i="11"/>
  <c r="Q90" i="11"/>
  <c r="D12" i="12"/>
  <c r="D28" i="12"/>
  <c r="D5" i="12"/>
  <c r="D21" i="12"/>
  <c r="D14" i="12"/>
  <c r="D30" i="12"/>
  <c r="D7" i="12"/>
  <c r="D23" i="12"/>
  <c r="T89" i="11"/>
  <c r="U90" i="11"/>
  <c r="E90" i="11"/>
  <c r="T88" i="11"/>
  <c r="N88" i="11"/>
  <c r="O88" i="11"/>
  <c r="G88" i="11"/>
  <c r="J40" i="12"/>
  <c r="H40" i="12"/>
  <c r="O40" i="12"/>
  <c r="F21" i="8"/>
  <c r="K21" i="8"/>
  <c r="L21" i="8"/>
  <c r="I21" i="8"/>
  <c r="H22" i="8"/>
  <c r="M22" i="8"/>
  <c r="O22" i="8"/>
  <c r="J22" i="8"/>
  <c r="N57" i="10"/>
  <c r="M57" i="10"/>
  <c r="O57" i="10"/>
  <c r="P57" i="10"/>
  <c r="K88" i="11"/>
  <c r="P21" i="8"/>
  <c r="D20" i="12"/>
  <c r="D13" i="12"/>
  <c r="D29" i="12"/>
  <c r="M88" i="11"/>
  <c r="M40" i="12"/>
  <c r="J57" i="10"/>
  <c r="H57" i="10"/>
  <c r="Q88" i="11"/>
  <c r="D9" i="12"/>
  <c r="L90" i="11"/>
  <c r="P88" i="11"/>
  <c r="J88" i="11"/>
  <c r="I88" i="11"/>
  <c r="T40" i="12"/>
  <c r="N40" i="12"/>
  <c r="Q40" i="12"/>
  <c r="R21" i="8"/>
  <c r="G21" i="8"/>
  <c r="E21" i="8"/>
  <c r="U21" i="8"/>
  <c r="S22" i="8"/>
  <c r="I22" i="8"/>
  <c r="K22" i="8"/>
  <c r="F22" i="8"/>
  <c r="V22" i="8"/>
  <c r="F57" i="10"/>
  <c r="I57" i="10"/>
  <c r="K57" i="10"/>
  <c r="L57" i="10"/>
  <c r="X5" i="11"/>
  <c r="E40" i="12"/>
  <c r="U28" i="12"/>
  <c r="U10" i="12"/>
  <c r="U24" i="12"/>
  <c r="W32" i="12"/>
  <c r="U26" i="12"/>
  <c r="W15" i="12"/>
  <c r="U37" i="12"/>
  <c r="S24" i="12"/>
  <c r="S27" i="12"/>
  <c r="U22" i="12"/>
  <c r="D38" i="12"/>
  <c r="S20" i="12"/>
  <c r="S11" i="12"/>
  <c r="S12" i="12"/>
  <c r="S25" i="12"/>
  <c r="W36" i="12"/>
  <c r="W23" i="12"/>
  <c r="S32" i="12"/>
  <c r="S15" i="12"/>
  <c r="U15" i="12"/>
  <c r="S36" i="12"/>
  <c r="S29" i="12"/>
  <c r="V55" i="10"/>
  <c r="U38" i="12"/>
  <c r="U40" i="12" s="1"/>
  <c r="U9" i="12"/>
  <c r="S5" i="12"/>
  <c r="W35" i="12"/>
  <c r="W31" i="12"/>
  <c r="W22" i="12"/>
  <c r="W18" i="12"/>
  <c r="S26" i="12"/>
  <c r="S35" i="12"/>
  <c r="S23" i="12"/>
  <c r="S19" i="12"/>
  <c r="S8" i="12"/>
  <c r="S14" i="12"/>
  <c r="S6" i="12"/>
  <c r="U19" i="12"/>
  <c r="U29" i="12"/>
  <c r="U32" i="12"/>
  <c r="W13" i="12"/>
  <c r="U6" i="12"/>
  <c r="U30" i="12"/>
  <c r="U27" i="12"/>
  <c r="S38" i="12"/>
  <c r="S40" i="12" s="1"/>
  <c r="U4" i="12"/>
  <c r="U5" i="12"/>
  <c r="U12" i="12"/>
  <c r="U8" i="12"/>
  <c r="W8" i="12"/>
  <c r="W34" i="12"/>
  <c r="W30" i="12"/>
  <c r="W17" i="12"/>
  <c r="S28" i="12"/>
  <c r="W37" i="12"/>
  <c r="S22" i="12"/>
  <c r="S18" i="12"/>
  <c r="S9" i="12"/>
  <c r="S13" i="12"/>
  <c r="S31" i="12"/>
  <c r="U21" i="12"/>
  <c r="S37" i="12"/>
  <c r="U33" i="12"/>
  <c r="S10" i="12"/>
  <c r="S34" i="12"/>
  <c r="U34" i="12"/>
  <c r="U23" i="12"/>
  <c r="U31" i="12"/>
  <c r="S33" i="12"/>
  <c r="U14" i="12"/>
  <c r="U11" i="12"/>
  <c r="U7" i="12"/>
  <c r="W33" i="12"/>
  <c r="W29" i="12"/>
  <c r="W24" i="12"/>
  <c r="W14" i="8"/>
  <c r="S30" i="12"/>
  <c r="X30" i="12" s="1"/>
  <c r="S4" i="12"/>
  <c r="S21" i="12"/>
  <c r="S17" i="12"/>
  <c r="S16" i="12"/>
  <c r="W14" i="12"/>
  <c r="S7" i="12"/>
  <c r="U25" i="12"/>
  <c r="U17" i="12"/>
  <c r="U35" i="12"/>
  <c r="U18" i="12"/>
  <c r="U20" i="12"/>
  <c r="U36" i="12"/>
  <c r="U16" i="12"/>
  <c r="X29" i="11"/>
  <c r="Y29" i="11" s="1"/>
  <c r="V34" i="12"/>
  <c r="D88" i="11"/>
  <c r="D37" i="12"/>
  <c r="X51" i="11"/>
  <c r="Y51" i="11" s="1"/>
  <c r="X35" i="11"/>
  <c r="Y35" i="11" s="1"/>
  <c r="X75" i="11"/>
  <c r="Y75" i="11" s="1"/>
  <c r="D35" i="12"/>
  <c r="X71" i="11"/>
  <c r="Y71" i="11" s="1"/>
  <c r="V13" i="12"/>
  <c r="X82" i="11"/>
  <c r="Y82" i="11" s="1"/>
  <c r="V26" i="12"/>
  <c r="V32" i="12"/>
  <c r="V8" i="12"/>
  <c r="X9" i="11"/>
  <c r="Y9" i="11" s="1"/>
  <c r="X25" i="11"/>
  <c r="Y25" i="11" s="1"/>
  <c r="X57" i="11"/>
  <c r="Y57" i="11" s="1"/>
  <c r="X10" i="11"/>
  <c r="Y10" i="11" s="1"/>
  <c r="X26" i="11"/>
  <c r="Y26" i="11" s="1"/>
  <c r="X42" i="11"/>
  <c r="Y42" i="11" s="1"/>
  <c r="X58" i="11"/>
  <c r="Y58" i="11" s="1"/>
  <c r="V7" i="12"/>
  <c r="V25" i="12"/>
  <c r="D36" i="12"/>
  <c r="D16" i="8"/>
  <c r="V20" i="12"/>
  <c r="V22" i="12"/>
  <c r="X45" i="11"/>
  <c r="Y45" i="11" s="1"/>
  <c r="X14" i="11"/>
  <c r="Y14" i="11" s="1"/>
  <c r="X46" i="11"/>
  <c r="Y46" i="11" s="1"/>
  <c r="V27" i="12"/>
  <c r="V28" i="12"/>
  <c r="V29" i="12"/>
  <c r="V9" i="12"/>
  <c r="V37" i="12"/>
  <c r="V19" i="12"/>
  <c r="V23" i="12"/>
  <c r="V24" i="12"/>
  <c r="V11" i="12"/>
  <c r="X7" i="11"/>
  <c r="Y7" i="11" s="1"/>
  <c r="X65" i="11"/>
  <c r="Y65" i="11" s="1"/>
  <c r="V30" i="12"/>
  <c r="V38" i="12"/>
  <c r="V40" i="12" s="1"/>
  <c r="V6" i="12"/>
  <c r="V35" i="12"/>
  <c r="V21" i="12"/>
  <c r="V16" i="12"/>
  <c r="X83" i="11"/>
  <c r="Y83" i="11" s="1"/>
  <c r="X21" i="11"/>
  <c r="Y21" i="11" s="1"/>
  <c r="X53" i="11"/>
  <c r="Y53" i="11" s="1"/>
  <c r="X38" i="11"/>
  <c r="Y38" i="11" s="1"/>
  <c r="V10" i="12"/>
  <c r="V15" i="12"/>
  <c r="V31" i="12"/>
  <c r="V14" i="12"/>
  <c r="V5" i="12"/>
  <c r="V4" i="12"/>
  <c r="V17" i="12"/>
  <c r="V33" i="12"/>
  <c r="V18" i="12"/>
  <c r="V36" i="12"/>
  <c r="X63" i="11"/>
  <c r="X22" i="11"/>
  <c r="Y22" i="11" s="1"/>
  <c r="X13" i="11"/>
  <c r="Y13" i="11" s="1"/>
  <c r="X77" i="11"/>
  <c r="Y77" i="11" s="1"/>
  <c r="X30" i="11"/>
  <c r="Y30" i="11" s="1"/>
  <c r="X62" i="11"/>
  <c r="Y62" i="11" s="1"/>
  <c r="X78" i="11"/>
  <c r="Y78" i="11" s="1"/>
  <c r="X11" i="11"/>
  <c r="Y11" i="11" s="1"/>
  <c r="X37" i="11"/>
  <c r="Y37" i="11" s="1"/>
  <c r="X6" i="11"/>
  <c r="Y6" i="11" s="1"/>
  <c r="X54" i="11"/>
  <c r="Y54" i="11" s="1"/>
  <c r="X70" i="11"/>
  <c r="Y70" i="11" s="1"/>
  <c r="X19" i="11"/>
  <c r="Y19" i="11" s="1"/>
  <c r="X86" i="11"/>
  <c r="X18" i="11"/>
  <c r="Y18" i="11" s="1"/>
  <c r="X47" i="11"/>
  <c r="Y47" i="11" s="1"/>
  <c r="X39" i="11"/>
  <c r="Y39" i="11" s="1"/>
  <c r="X61" i="11"/>
  <c r="Y61" i="11" s="1"/>
  <c r="X55" i="11"/>
  <c r="Y55" i="11" s="1"/>
  <c r="X17" i="11"/>
  <c r="Y17" i="11" s="1"/>
  <c r="X33" i="11"/>
  <c r="Y33" i="11" s="1"/>
  <c r="X34" i="11"/>
  <c r="Y34" i="11" s="1"/>
  <c r="X66" i="11"/>
  <c r="Y66" i="11" s="1"/>
  <c r="X59" i="11"/>
  <c r="Y59" i="11" s="1"/>
  <c r="X23" i="11"/>
  <c r="Y23" i="11" s="1"/>
  <c r="X79" i="11"/>
  <c r="Y79" i="11" s="1"/>
  <c r="X73" i="11"/>
  <c r="Y73" i="11" s="1"/>
  <c r="X74" i="11"/>
  <c r="Y74" i="11" s="1"/>
  <c r="X69" i="11"/>
  <c r="Y69" i="11" s="1"/>
  <c r="X67" i="11"/>
  <c r="Y67" i="11" s="1"/>
  <c r="X48" i="11"/>
  <c r="Y48" i="11" s="1"/>
  <c r="X49" i="11"/>
  <c r="Y49" i="11" s="1"/>
  <c r="X43" i="11"/>
  <c r="Y43" i="11" s="1"/>
  <c r="X41" i="11"/>
  <c r="Y41" i="11" s="1"/>
  <c r="X15" i="11"/>
  <c r="Y15" i="11" s="1"/>
  <c r="X31" i="11"/>
  <c r="Y31" i="11" s="1"/>
  <c r="X27" i="11"/>
  <c r="Y27" i="11" s="1"/>
  <c r="X16" i="11"/>
  <c r="Y16" i="11" s="1"/>
  <c r="X32" i="11"/>
  <c r="Y32" i="11" s="1"/>
  <c r="X68" i="11"/>
  <c r="Y68" i="11" s="1"/>
  <c r="X85" i="11"/>
  <c r="X36" i="11"/>
  <c r="Y36" i="11" s="1"/>
  <c r="X72" i="11"/>
  <c r="Y72" i="11" s="1"/>
  <c r="X84" i="11"/>
  <c r="Y84" i="11" s="1"/>
  <c r="X12" i="11"/>
  <c r="Y12" i="11" s="1"/>
  <c r="X28" i="11"/>
  <c r="Y28" i="11" s="1"/>
  <c r="X44" i="11"/>
  <c r="Y44" i="11" s="1"/>
  <c r="X60" i="11"/>
  <c r="Y60" i="11" s="1"/>
  <c r="X80" i="11"/>
  <c r="Y80" i="11" s="1"/>
  <c r="X20" i="11"/>
  <c r="Y20" i="11" s="1"/>
  <c r="X52" i="11"/>
  <c r="X24" i="11"/>
  <c r="Y24" i="11" s="1"/>
  <c r="X40" i="11"/>
  <c r="Y40" i="11" s="1"/>
  <c r="X56" i="11"/>
  <c r="Y56" i="11" s="1"/>
  <c r="X76" i="11"/>
  <c r="Y76" i="11" s="1"/>
  <c r="X8" i="11"/>
  <c r="Y8" i="11" s="1"/>
  <c r="Y5" i="11"/>
  <c r="S21" i="8" l="1"/>
  <c r="V21" i="8"/>
  <c r="Y63" i="11"/>
  <c r="X88" i="11"/>
  <c r="V38" i="10"/>
  <c r="V27" i="10"/>
  <c r="W52" i="10"/>
  <c r="V19" i="10"/>
  <c r="V28" i="10"/>
  <c r="V36" i="10"/>
  <c r="V11" i="10"/>
  <c r="V42" i="10"/>
  <c r="V31" i="10"/>
  <c r="X12" i="12"/>
  <c r="Y12" i="12" s="1"/>
  <c r="V41" i="10"/>
  <c r="V48" i="10"/>
  <c r="V5" i="10"/>
  <c r="V9" i="10"/>
  <c r="V30" i="10"/>
  <c r="V33" i="10"/>
  <c r="V32" i="10"/>
  <c r="V24" i="10"/>
  <c r="V54" i="10"/>
  <c r="V44" i="10"/>
  <c r="V14" i="10"/>
  <c r="V25" i="10"/>
  <c r="V51" i="10"/>
  <c r="V21" i="10"/>
  <c r="V12" i="10"/>
  <c r="V23" i="10"/>
  <c r="V13" i="10"/>
  <c r="V7" i="10"/>
  <c r="V52" i="10"/>
  <c r="V46" i="10"/>
  <c r="V45" i="10"/>
  <c r="V18" i="10"/>
  <c r="V43" i="10"/>
  <c r="V16" i="10"/>
  <c r="V39" i="10"/>
  <c r="V10" i="10"/>
  <c r="V6" i="10"/>
  <c r="V8" i="10"/>
  <c r="V53" i="10"/>
  <c r="D18" i="8"/>
  <c r="D6" i="8"/>
  <c r="D9" i="8"/>
  <c r="D5" i="8"/>
  <c r="D8" i="8"/>
  <c r="D4" i="8"/>
  <c r="D19" i="8"/>
  <c r="D7" i="8"/>
  <c r="W13" i="8"/>
  <c r="V49" i="10"/>
  <c r="V22" i="10"/>
  <c r="V37" i="10"/>
  <c r="V50" i="10"/>
  <c r="V47" i="10"/>
  <c r="V29" i="10"/>
  <c r="V34" i="10"/>
  <c r="V35" i="10"/>
  <c r="V17" i="10"/>
  <c r="V20" i="10"/>
  <c r="V15" i="10"/>
  <c r="W15" i="8"/>
  <c r="W12" i="8"/>
  <c r="W10" i="8"/>
  <c r="X38" i="12"/>
  <c r="W16" i="8"/>
  <c r="X33" i="12"/>
  <c r="Y33" i="12" s="1"/>
  <c r="X34" i="12"/>
  <c r="Y34" i="12" s="1"/>
  <c r="X9" i="12"/>
  <c r="Y9" i="12" s="1"/>
  <c r="W11" i="8"/>
  <c r="W17" i="8"/>
  <c r="X8" i="12"/>
  <c r="Y8" i="12" s="1"/>
  <c r="X21" i="12"/>
  <c r="Y21" i="12" s="1"/>
  <c r="X23" i="12"/>
  <c r="Y23" i="12" s="1"/>
  <c r="X37" i="12"/>
  <c r="Y37" i="12" s="1"/>
  <c r="Y86" i="11"/>
  <c r="X32" i="12"/>
  <c r="Y32" i="12" s="1"/>
  <c r="X7" i="12"/>
  <c r="Y7" i="12" s="1"/>
  <c r="X19" i="12"/>
  <c r="Y19" i="12" s="1"/>
  <c r="X26" i="12"/>
  <c r="Y26" i="12" s="1"/>
  <c r="X35" i="12"/>
  <c r="Y35" i="12" s="1"/>
  <c r="X11" i="12"/>
  <c r="Y11" i="12" s="1"/>
  <c r="X4" i="12"/>
  <c r="Y4" i="12" s="1"/>
  <c r="Y30" i="12"/>
  <c r="X24" i="12"/>
  <c r="Y24" i="12" s="1"/>
  <c r="X10" i="12"/>
  <c r="Y10" i="12" s="1"/>
  <c r="X31" i="12"/>
  <c r="Y31" i="12" s="1"/>
  <c r="X20" i="12"/>
  <c r="Y20" i="12" s="1"/>
  <c r="X13" i="12"/>
  <c r="Y13" i="12" s="1"/>
  <c r="X5" i="12"/>
  <c r="Y5" i="12" s="1"/>
  <c r="X29" i="12"/>
  <c r="Y29" i="12" s="1"/>
  <c r="X15" i="12"/>
  <c r="Y15" i="12" s="1"/>
  <c r="X22" i="12"/>
  <c r="Y22" i="12" s="1"/>
  <c r="X25" i="12"/>
  <c r="Y25" i="12" s="1"/>
  <c r="D10" i="8"/>
  <c r="X36" i="12"/>
  <c r="Y36" i="12" s="1"/>
  <c r="X17" i="12"/>
  <c r="Y17" i="12" s="1"/>
  <c r="X14" i="12"/>
  <c r="Y14" i="12" s="1"/>
  <c r="X16" i="12"/>
  <c r="Y16" i="12" s="1"/>
  <c r="X27" i="12"/>
  <c r="Y27" i="12" s="1"/>
  <c r="D14" i="8"/>
  <c r="D11" i="8"/>
  <c r="D17" i="8"/>
  <c r="X6" i="12"/>
  <c r="Y6" i="12" s="1"/>
  <c r="D15" i="8"/>
  <c r="D13" i="8"/>
  <c r="D12" i="8"/>
  <c r="X18" i="12"/>
  <c r="Y18" i="12" s="1"/>
  <c r="X28" i="12"/>
  <c r="Y28" i="12" s="1"/>
  <c r="Y52" i="11"/>
  <c r="Y85" i="11"/>
  <c r="V57" i="10" l="1"/>
  <c r="V89" i="11"/>
  <c r="Y38" i="12"/>
  <c r="Y88" i="11"/>
  <c r="D40" i="12"/>
  <c r="W38" i="10"/>
  <c r="D22" i="8"/>
  <c r="W32" i="10"/>
  <c r="W15" i="10"/>
  <c r="W22" i="10"/>
  <c r="W34" i="10"/>
  <c r="W21" i="10"/>
  <c r="W50" i="10"/>
  <c r="W30" i="10"/>
  <c r="W45" i="10"/>
  <c r="W43" i="10"/>
  <c r="W27" i="10"/>
  <c r="W28" i="10"/>
  <c r="W33" i="10"/>
  <c r="W44" i="10"/>
  <c r="W39" i="10"/>
  <c r="W24" i="10"/>
  <c r="W9" i="10"/>
  <c r="W54" i="10"/>
  <c r="W14" i="10"/>
  <c r="W29" i="10"/>
  <c r="W23" i="10"/>
  <c r="W13" i="10"/>
  <c r="W53" i="10"/>
  <c r="W42" i="10"/>
  <c r="W47" i="10"/>
  <c r="W19" i="10"/>
  <c r="W35" i="10"/>
  <c r="W31" i="10"/>
  <c r="W46" i="10"/>
  <c r="W41" i="10"/>
  <c r="W37" i="10"/>
  <c r="W36" i="10"/>
  <c r="X15" i="8"/>
  <c r="Y15" i="8" s="1"/>
  <c r="X10" i="8"/>
  <c r="Y10" i="8" s="1"/>
  <c r="X7" i="8"/>
  <c r="Y7" i="8" s="1"/>
  <c r="D21" i="10"/>
  <c r="D52" i="10"/>
  <c r="D47" i="10"/>
  <c r="D34" i="10"/>
  <c r="D27" i="10"/>
  <c r="D17" i="10"/>
  <c r="D11" i="10"/>
  <c r="D6" i="10"/>
  <c r="D55" i="10"/>
  <c r="D51" i="10"/>
  <c r="D42" i="10"/>
  <c r="D33" i="10"/>
  <c r="D20" i="10"/>
  <c r="D16" i="10"/>
  <c r="D9" i="10"/>
  <c r="D5" i="10"/>
  <c r="D54" i="10"/>
  <c r="D49" i="10"/>
  <c r="D41" i="10"/>
  <c r="D29" i="10"/>
  <c r="D25" i="10"/>
  <c r="D15" i="10"/>
  <c r="D8" i="10"/>
  <c r="D53" i="10"/>
  <c r="D48" i="10"/>
  <c r="D39" i="10"/>
  <c r="D28" i="10"/>
  <c r="D19" i="10"/>
  <c r="D12" i="10"/>
  <c r="D7" i="10"/>
  <c r="X12" i="8"/>
  <c r="Y12" i="8" s="1"/>
  <c r="X16" i="8"/>
  <c r="Y16" i="8" s="1"/>
  <c r="X8" i="8"/>
  <c r="Y8" i="8" s="1"/>
  <c r="X14" i="8"/>
  <c r="Y14" i="8" s="1"/>
  <c r="D90" i="11"/>
  <c r="X11" i="8"/>
  <c r="Y11" i="8" s="1"/>
  <c r="D24" i="10"/>
  <c r="X18" i="8"/>
  <c r="Y18" i="8" s="1"/>
  <c r="D22" i="10"/>
  <c r="D44" i="10"/>
  <c r="X6" i="8"/>
  <c r="Y6" i="8" s="1"/>
  <c r="X13" i="8"/>
  <c r="Y13" i="8" s="1"/>
  <c r="X5" i="8"/>
  <c r="Y5" i="8" s="1"/>
  <c r="D21" i="8"/>
  <c r="D30" i="10"/>
  <c r="D31" i="10"/>
  <c r="X4" i="8"/>
  <c r="Y4" i="8" s="1"/>
  <c r="D46" i="10"/>
  <c r="D45" i="10"/>
  <c r="D37" i="10"/>
  <c r="D10" i="10"/>
  <c r="D23" i="10"/>
  <c r="X17" i="8"/>
  <c r="Y17" i="8" s="1"/>
  <c r="D36" i="10"/>
  <c r="D50" i="10"/>
  <c r="D32" i="10"/>
  <c r="D35" i="10"/>
  <c r="X9" i="8"/>
  <c r="Y9" i="8" s="1"/>
  <c r="D14" i="10"/>
  <c r="D13" i="10"/>
  <c r="D18" i="10"/>
  <c r="D38" i="10"/>
  <c r="D43" i="10"/>
  <c r="X19" i="8"/>
  <c r="X22" i="8" l="1"/>
  <c r="X90" i="11"/>
  <c r="X21" i="8"/>
  <c r="X40" i="12"/>
  <c r="Y21" i="8"/>
  <c r="Y40" i="12"/>
  <c r="Y19" i="8"/>
  <c r="D57" i="10"/>
  <c r="X21" i="10"/>
  <c r="Y21" i="10" s="1"/>
  <c r="X43" i="10"/>
  <c r="Y43" i="10" s="1"/>
  <c r="X50" i="10"/>
  <c r="Y50" i="10" s="1"/>
  <c r="X53" i="10"/>
  <c r="Y53" i="10" s="1"/>
  <c r="X38" i="10"/>
  <c r="Y38" i="10" s="1"/>
  <c r="X37" i="10"/>
  <c r="Y37" i="10" s="1"/>
  <c r="X52" i="10"/>
  <c r="Y52" i="10" s="1"/>
  <c r="X22" i="10"/>
  <c r="Y22" i="10" s="1"/>
  <c r="X24" i="10"/>
  <c r="Y24" i="10" s="1"/>
  <c r="X55" i="10"/>
  <c r="Y55" i="10" s="1"/>
  <c r="X54" i="10"/>
  <c r="Y54" i="10" s="1"/>
  <c r="X20" i="10"/>
  <c r="Y20" i="10" s="1"/>
  <c r="X14" i="10"/>
  <c r="Y14" i="10" s="1"/>
  <c r="X29" i="10"/>
  <c r="Y29" i="10" s="1"/>
  <c r="X30" i="10"/>
  <c r="Y30" i="10" s="1"/>
  <c r="X44" i="10"/>
  <c r="Y44" i="10" s="1"/>
  <c r="X8" i="10"/>
  <c r="Y8" i="10" s="1"/>
  <c r="X28" i="10"/>
  <c r="Y28" i="10" s="1"/>
  <c r="X27" i="10"/>
  <c r="Y27" i="10" s="1"/>
  <c r="X45" i="10"/>
  <c r="Y45" i="10" s="1"/>
  <c r="D89" i="11"/>
  <c r="X31" i="10"/>
  <c r="Y31" i="10" s="1"/>
  <c r="X16" i="10"/>
  <c r="Y16" i="10" s="1"/>
  <c r="X32" i="10"/>
  <c r="Y32" i="10" s="1"/>
  <c r="X36" i="10"/>
  <c r="Y36" i="10" s="1"/>
  <c r="X33" i="10"/>
  <c r="Y33" i="10" s="1"/>
  <c r="X6" i="10"/>
  <c r="Y6" i="10" s="1"/>
  <c r="X23" i="10"/>
  <c r="Y23" i="10" s="1"/>
  <c r="X5" i="10"/>
  <c r="Y5" i="10" s="1"/>
  <c r="X10" i="10"/>
  <c r="Y10" i="10" s="1"/>
  <c r="X11" i="10"/>
  <c r="Y11" i="10" s="1"/>
  <c r="X18" i="10"/>
  <c r="Y18" i="10" s="1"/>
  <c r="X51" i="10"/>
  <c r="X49" i="10"/>
  <c r="Y49" i="10" s="1"/>
  <c r="X25" i="10"/>
  <c r="Y25" i="10" s="1"/>
  <c r="X15" i="10"/>
  <c r="Y15" i="10" s="1"/>
  <c r="X46" i="10"/>
  <c r="Y46" i="10" s="1"/>
  <c r="X48" i="10"/>
  <c r="Y48" i="10" s="1"/>
  <c r="X12" i="10"/>
  <c r="Y12" i="10" s="1"/>
  <c r="X7" i="10"/>
  <c r="Y7" i="10" s="1"/>
  <c r="X47" i="10"/>
  <c r="Y47" i="10" s="1"/>
  <c r="X41" i="10"/>
  <c r="Y41" i="10" s="1"/>
  <c r="X19" i="10"/>
  <c r="Y19" i="10" s="1"/>
  <c r="X42" i="10"/>
  <c r="Y42" i="10" s="1"/>
  <c r="X34" i="10"/>
  <c r="Y34" i="10" s="1"/>
  <c r="X17" i="10"/>
  <c r="Y17" i="10" s="1"/>
  <c r="X9" i="10"/>
  <c r="Y9" i="10" s="1"/>
  <c r="X39" i="10"/>
  <c r="Y39" i="10" s="1"/>
  <c r="X35" i="10"/>
  <c r="Y35" i="10" s="1"/>
  <c r="X13" i="10"/>
  <c r="Y13" i="10" s="1"/>
  <c r="X89" i="11" l="1"/>
  <c r="X57" i="10"/>
  <c r="Y22" i="8"/>
  <c r="Y90" i="11"/>
  <c r="Y51" i="10"/>
  <c r="Y89" i="11" l="1"/>
  <c r="Y57" i="10"/>
  <c r="X50" i="11"/>
  <c r="Y50" i="11" s="1"/>
</calcChain>
</file>

<file path=xl/sharedStrings.xml><?xml version="1.0" encoding="utf-8"?>
<sst xmlns="http://schemas.openxmlformats.org/spreadsheetml/2006/main" count="237" uniqueCount="197">
  <si>
    <t>連結精算表</t>
  </si>
  <si>
    <t>一般会計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</si>
  <si>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</si>
  <si>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</si>
  <si>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</si>
  <si>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</si>
  <si>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</si>
  <si>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</si>
  <si>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</si>
  <si>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</si>
  <si>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</si>
  <si>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</si>
  <si>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</si>
  <si>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</si>
  <si>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</si>
  <si>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</si>
  <si>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</si>
  <si>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</si>
  <si>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</si>
  <si>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</si>
  <si>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</si>
  <si>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</si>
  <si>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</si>
  <si>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</si>
  <si>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</si>
  <si>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</si>
  <si>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</si>
  <si>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</si>
  <si>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</si>
  <si>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</si>
  <si>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</si>
  <si>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</si>
  <si>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</si>
  <si>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</si>
  <si>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</si>
  <si>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</si>
  <si>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</si>
  <si>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</si>
  <si>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</si>
  <si>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</si>
  <si>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</si>
  <si>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</si>
  <si>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</si>
  <si>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</si>
  <si>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</si>
  <si>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</si>
  <si>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</si>
  <si>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</si>
  <si>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</si>
  <si>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</si>
  <si>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</si>
  <si>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</si>
  <si>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</si>
  <si>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</si>
  <si>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</si>
  <si>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</si>
  <si>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</si>
  <si>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</si>
  <si>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</si>
  <si>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</si>
  <si>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</si>
  <si>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</si>
  <si>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</si>
  <si>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</si>
  <si>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</si>
  <si>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</si>
  <si>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</si>
  <si>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</si>
  <si>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</si>
  <si>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</si>
  <si>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</si>
  <si>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</si>
  <si>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</si>
  <si>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</si>
  <si>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</si>
  <si>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</si>
  <si>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</si>
  <si>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</si>
  <si>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</si>
  <si>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</si>
  <si>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</si>
  <si>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</si>
  <si>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</si>
  <si>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</si>
  <si>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</si>
  <si>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</si>
  <si>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</si>
  <si>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</si>
  <si>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</si>
  <si>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</si>
  <si>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</si>
  <si>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</si>
  <si>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</si>
  <si>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</si>
  <si>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</si>
  <si>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</si>
  <si>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</si>
  <si>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</si>
  <si>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</si>
  <si>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</si>
  <si>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</si>
  <si>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</si>
  <si>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</si>
  <si>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</si>
  <si>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</si>
  <si>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</si>
  <si>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</si>
  <si>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</si>
  <si>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</si>
  <si>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</si>
  <si>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</si>
  <si>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</si>
  <si>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</si>
  <si>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</si>
  <si>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</si>
  <si>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</si>
  <si>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</si>
  <si>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</si>
  <si>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</si>
  <si>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</si>
  <si>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</si>
  <si>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</si>
  <si>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</si>
  <si>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</si>
  <si>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</si>
  <si>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</si>
  <si>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</si>
  <si>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</si>
  <si>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</si>
  <si>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</si>
  <si>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</si>
  <si>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</si>
  <si>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</si>
  <si>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</si>
  <si>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</si>
  <si>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</si>
  <si>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</si>
  <si>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</si>
  <si>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</si>
  <si>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</si>
  <si>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</si>
  <si>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</si>
  <si>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</si>
  <si>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</si>
  <si>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</si>
  <si>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</si>
  <si>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</si>
  <si>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</si>
  <si>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</si>
  <si>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</si>
  <si>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</si>
  <si>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</si>
  <si>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</si>
  <si>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</si>
  <si>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</si>
  <si>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 xml:space="preserve">      資金</t>
  </si>
  <si>
    <t xml:space="preserve">      歳計外現金</t>
  </si>
  <si>
    <t xml:space="preserve">  繰延資産</t>
  </si>
  <si>
    <t>（単位：円）</t>
    <rPh sb="1" eb="3">
      <t>タンイ</t>
    </rPh>
    <rPh sb="4" eb="5">
      <t>エン</t>
    </rPh>
    <phoneticPr fontId="1"/>
  </si>
  <si>
    <t>一般会計（千円）</t>
    <rPh sb="0" eb="2">
      <t>イッパン</t>
    </rPh>
    <rPh sb="2" eb="4">
      <t>カイケイ</t>
    </rPh>
    <rPh sb="5" eb="7">
      <t>センエン</t>
    </rPh>
    <phoneticPr fontId="1"/>
  </si>
  <si>
    <t>検算</t>
    <rPh sb="0" eb="2">
      <t>ケンザン</t>
    </rPh>
    <phoneticPr fontId="1"/>
  </si>
  <si>
    <t>検算</t>
    <rPh sb="0" eb="2">
      <t>ケンザン</t>
    </rPh>
    <phoneticPr fontId="1"/>
  </si>
  <si>
    <t>按分率</t>
    <rPh sb="0" eb="2">
      <t>アンブン</t>
    </rPh>
    <rPh sb="2" eb="3">
      <t>リツ</t>
    </rPh>
    <phoneticPr fontId="1"/>
  </si>
  <si>
    <t>差異</t>
    <rPh sb="0" eb="2">
      <t>サイ</t>
    </rPh>
    <phoneticPr fontId="1"/>
  </si>
  <si>
    <t>資産＝負債+純資産</t>
    <rPh sb="0" eb="2">
      <t>シサン</t>
    </rPh>
    <rPh sb="3" eb="5">
      <t>フサイ</t>
    </rPh>
    <rPh sb="6" eb="9">
      <t>ジュンシサン</t>
    </rPh>
    <phoneticPr fontId="1"/>
  </si>
  <si>
    <t>BS現金＝CF資金末残高</t>
    <rPh sb="2" eb="4">
      <t>ゲンキン</t>
    </rPh>
    <rPh sb="7" eb="9">
      <t>シキン</t>
    </rPh>
    <rPh sb="9" eb="10">
      <t>マツ</t>
    </rPh>
    <rPh sb="10" eb="12">
      <t>ザンダカ</t>
    </rPh>
    <phoneticPr fontId="1"/>
  </si>
  <si>
    <t>BS純資産＝NW純資産残高</t>
    <rPh sb="2" eb="5">
      <t>ジュンシサン</t>
    </rPh>
    <rPh sb="8" eb="11">
      <t>ジュンシサン</t>
    </rPh>
    <rPh sb="11" eb="13">
      <t>ザンダカ</t>
    </rPh>
    <phoneticPr fontId="1"/>
  </si>
  <si>
    <t>PL純行政コスト＝NW純行政コスト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</si>
  <si>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NW純行政コスト＝PL純行政コスト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</si>
  <si>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NW純資産残高＝BS純資産</t>
    <rPh sb="2" eb="5">
      <t>ジュンシサン</t>
    </rPh>
    <rPh sb="5" eb="7">
      <t>ザンダカ</t>
    </rPh>
    <rPh sb="10" eb="13">
      <t>ジュンシサン</t>
    </rPh>
    <phoneticPr fontId="1"/>
  </si>
  <si>
    <t>CF資金残高＝BS現金</t>
    <rPh sb="2" eb="4">
      <t>シキン</t>
    </rPh>
    <rPh sb="4" eb="6">
      <t>ザンダカ</t>
    </rPh>
    <rPh sb="9" eb="11">
      <t>ゲンキン</t>
    </rPh>
    <phoneticPr fontId="1"/>
  </si>
  <si>
    <t>前年度末歳計外現金残高</t>
  </si>
  <si>
    <t>本年度歳計外現金増減額</t>
  </si>
  <si>
    <t>本年度末歳計外現金残高</t>
  </si>
  <si>
    <t>本年度末現金預金残高</t>
  </si>
  <si>
    <t>余市町</t>
    <rPh sb="0" eb="3">
      <t>ヨイチチョウ</t>
    </rPh>
    <phoneticPr fontId="1"/>
  </si>
  <si>
    <t>仁木町</t>
    <rPh sb="0" eb="3">
      <t>ニキチョウ</t>
    </rPh>
    <phoneticPr fontId="1"/>
  </si>
  <si>
    <t>赤井川村</t>
    <rPh sb="0" eb="4">
      <t>アカイガワムラ</t>
    </rPh>
    <phoneticPr fontId="1"/>
  </si>
  <si>
    <t>古平町</t>
    <rPh sb="0" eb="3">
      <t>フルビラチョウ</t>
    </rPh>
    <phoneticPr fontId="1"/>
  </si>
  <si>
    <t>積丹町</t>
    <rPh sb="0" eb="3">
      <t>シャコタンチョウ</t>
    </rPh>
    <phoneticPr fontId="1"/>
  </si>
  <si>
    <t>神恵内村</t>
    <rPh sb="0" eb="4">
      <t>カモエナイムラ</t>
    </rPh>
    <phoneticPr fontId="1"/>
  </si>
  <si>
    <t>泊村</t>
    <rPh sb="0" eb="2">
      <t>トマリムラ</t>
    </rPh>
    <phoneticPr fontId="1"/>
  </si>
  <si>
    <t>共和町</t>
    <rPh sb="0" eb="2">
      <t>キョウワ</t>
    </rPh>
    <rPh sb="2" eb="3">
      <t>チョウ</t>
    </rPh>
    <phoneticPr fontId="1"/>
  </si>
  <si>
    <t>倶知安町</t>
    <rPh sb="0" eb="4">
      <t>クッチャンチョウ</t>
    </rPh>
    <phoneticPr fontId="1"/>
  </si>
  <si>
    <t>京極町</t>
    <rPh sb="0" eb="3">
      <t>キョウゴクチョウ</t>
    </rPh>
    <phoneticPr fontId="1"/>
  </si>
  <si>
    <t>喜茂別町</t>
    <rPh sb="0" eb="4">
      <t>キモベツチョウ</t>
    </rPh>
    <phoneticPr fontId="1"/>
  </si>
  <si>
    <t>留寿都村</t>
    <rPh sb="0" eb="4">
      <t>ルスツムラ</t>
    </rPh>
    <phoneticPr fontId="1"/>
  </si>
  <si>
    <t>真狩村</t>
    <rPh sb="0" eb="3">
      <t>マッカリムラ</t>
    </rPh>
    <phoneticPr fontId="1"/>
  </si>
  <si>
    <t>ニセコ町</t>
    <rPh sb="3" eb="4">
      <t>チョウ</t>
    </rPh>
    <phoneticPr fontId="1"/>
  </si>
  <si>
    <t>蘭越町</t>
    <rPh sb="0" eb="3">
      <t>ランコシチョウ</t>
    </rPh>
    <phoneticPr fontId="1"/>
  </si>
  <si>
    <t>黒松内町</t>
    <rPh sb="0" eb="4">
      <t>クロマツナイチョウ</t>
    </rPh>
    <phoneticPr fontId="1"/>
  </si>
  <si>
    <t>寿都町</t>
    <rPh sb="0" eb="3">
      <t>スッツチョウ</t>
    </rPh>
    <phoneticPr fontId="1"/>
  </si>
  <si>
    <t>島牧村</t>
    <rPh sb="0" eb="3">
      <t>シママキムラ</t>
    </rPh>
    <phoneticPr fontId="1"/>
  </si>
  <si>
    <t>小樽市</t>
    <rPh sb="0" eb="3">
      <t>オタルシ</t>
    </rPh>
    <phoneticPr fontId="1"/>
  </si>
  <si>
    <t>岩内町</t>
    <rPh sb="0" eb="3">
      <t>イワナイチョウ</t>
    </rPh>
    <phoneticPr fontId="1"/>
  </si>
  <si>
    <t>※端数調整については、按分率の高い小樽市にて調整。</t>
    <rPh sb="1" eb="3">
      <t>ハスウ</t>
    </rPh>
    <rPh sb="3" eb="5">
      <t>チョウセイ</t>
    </rPh>
    <rPh sb="11" eb="13">
      <t>アンブン</t>
    </rPh>
    <rPh sb="13" eb="14">
      <t>リツ</t>
    </rPh>
    <rPh sb="15" eb="16">
      <t>タカ</t>
    </rPh>
    <rPh sb="17" eb="20">
      <t>オタルシ</t>
    </rPh>
    <rPh sb="22" eb="24">
      <t>チョウセイ</t>
    </rPh>
    <phoneticPr fontId="1"/>
  </si>
  <si>
    <t>負担金</t>
    <rPh sb="0" eb="3">
      <t>フタンキン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</si>
</sst>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1" xfId="0" applyFill="1" applyBorder="1">
      <alignment vertical="center"/>
    </xf>
    <xf numFmtId="3" fontId="5" fillId="0" borderId="0" xfId="0" applyNumberFormat="1" applyFont="1" applyAlignment="1"/>
    <xf numFmtId="3" fontId="6" fillId="0" borderId="0" xfId="0" applyNumberFormat="1" applyFont="1" applyAlignment="1"/>
    <xf numFmtId="3" fontId="7" fillId="3" borderId="5" xfId="0" applyNumberFormat="1" applyFont="1" applyFill="1" applyBorder="1" applyAlignment="1">
      <alignment horizontal="center" vertical="center" shrinkToFit="1"/>
    </xf>
    <xf numFmtId="3" fontId="8" fillId="3" borderId="6" xfId="0" applyNumberFormat="1" applyFont="1" applyFill="1" applyBorder="1" applyAlignment="1"/>
    <xf numFmtId="3" fontId="8" fillId="0" borderId="7" xfId="0" applyNumberFormat="1" applyFont="1" applyBorder="1" applyAlignment="1">
      <alignment horizontal="right"/>
    </xf>
    <xf numFmtId="3" fontId="8" fillId="3" borderId="8" xfId="0" applyNumberFormat="1" applyFont="1" applyFill="1" applyBorder="1" applyAlignment="1"/>
    <xf numFmtId="3" fontId="8" fillId="0" borderId="1" xfId="0" applyNumberFormat="1" applyFont="1" applyBorder="1" applyAlignment="1">
      <alignment horizontal="right"/>
    </xf>
    <xf numFmtId="3" fontId="8" fillId="3" borderId="9" xfId="0" applyNumberFormat="1" applyFont="1" applyFill="1" applyBorder="1" applyAlignment="1"/>
    <xf numFmtId="3" fontId="6" fillId="0" borderId="1" xfId="0" applyNumberFormat="1" applyFont="1" applyBorder="1" applyAlignment="1"/>
    <xf numFmtId="3" fontId="0" fillId="0" borderId="0" xfId="0" applyNumberFormat="1" applyFont="1" applyAlignment="1">
      <alignment horizontal="right"/>
    </xf>
    <xf numFmtId="3" fontId="6" fillId="2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/>
    <xf numFmtId="3" fontId="8" fillId="3" borderId="10" xfId="0" applyNumberFormat="1" applyFont="1" applyFill="1" applyBorder="1" applyAlignment="1"/>
    <xf numFmtId="3" fontId="8" fillId="3" borderId="11" xfId="0" applyNumberFormat="1" applyFont="1" applyFill="1" applyBorder="1" applyAlignment="1"/>
    <xf numFmtId="3" fontId="8" fillId="3" borderId="12" xfId="0" applyNumberFormat="1" applyFont="1" applyFill="1" applyBorder="1" applyAlignment="1"/>
    <xf numFmtId="3" fontId="7" fillId="3" borderId="1" xfId="0" applyNumberFormat="1" applyFont="1" applyFill="1" applyBorder="1" applyAlignment="1">
      <alignment horizontal="center" vertical="center" shrinkToFit="1"/>
    </xf>
    <xf numFmtId="3" fontId="6" fillId="4" borderId="1" xfId="0" applyNumberFormat="1" applyFont="1" applyFill="1" applyBorder="1" applyAlignment="1"/>
    <xf numFmtId="3" fontId="9" fillId="4" borderId="1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/>
    </xf>
    <xf numFmtId="1" fontId="0" fillId="0" borderId="1" xfId="0" applyNumberFormat="1" applyBorder="1">
      <alignment vertical="center"/>
    </xf>
    <xf numFmtId="3" fontId="0" fillId="0" borderId="13" xfId="0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3" borderId="14" xfId="0" applyNumberFormat="1" applyFont="1" applyFill="1" applyBorder="1" applyAlignment="1"/>
    <xf numFmtId="3" fontId="8" fillId="0" borderId="4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3" borderId="8" xfId="4" applyNumberFormat="1" applyFont="1" applyFill="1" applyBorder="1"/>
    <xf numFmtId="3" fontId="8" fillId="3" borderId="9" xfId="4" applyNumberFormat="1" applyFont="1" applyFill="1" applyBorder="1"/>
    <xf numFmtId="10" fontId="0" fillId="0" borderId="1" xfId="5" applyNumberFormat="1" applyFont="1" applyFill="1" applyBorder="1">
      <alignment vertical="center"/>
    </xf>
    <xf numFmtId="10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38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</cellXfs>
  <cellStyles count="6">
    <cellStyle name="パーセント" xfId="5" builtinId="5"/>
    <cellStyle name="桁区切り" xfId="1" builtinId="6"/>
    <cellStyle name="桁区切り 3" xfId="3" xr:uid="{00000000-0005-0000-0000-000001000000}"/>
    <cellStyle name="桁区切り[0]_土地_土地 (2)" xfId="2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FFFF"/>
      <color rgb="FF66FF99"/>
      <color rgb="FF99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11"/>
  <sheetViews>
    <sheetView tabSelected="1" workbookViewId="0">
      <selection activeCell="A2" sqref="A2"/>
    </sheetView>
  </sheetViews>
  <sheetFormatPr defaultRowHeight="13.5" x14ac:dyDescent="0.15"/>
  <cols>
    <col min="1" max="1" width="12.125" customWidth="1"/>
    <col min="2" max="22" width="11.25" customWidth="1"/>
    <col min="23" max="23" width="10.25" bestFit="1" customWidth="1"/>
    <col min="24" max="24" width="11.375" bestFit="1" customWidth="1"/>
    <col min="25" max="25" width="10.5" customWidth="1"/>
    <col min="26" max="26" width="11.375" bestFit="1" customWidth="1"/>
  </cols>
  <sheetData>
    <row r="3" spans="1:22" x14ac:dyDescent="0.15">
      <c r="A3" s="1"/>
      <c r="B3" s="13" t="str">
        <f>B7</f>
        <v>余市町</v>
      </c>
      <c r="C3" s="13" t="str">
        <f t="shared" ref="C3:U3" si="0">C7</f>
        <v>仁木町</v>
      </c>
      <c r="D3" s="13" t="str">
        <f t="shared" si="0"/>
        <v>赤井川村</v>
      </c>
      <c r="E3" s="13" t="str">
        <f t="shared" si="0"/>
        <v>古平町</v>
      </c>
      <c r="F3" s="13" t="str">
        <f t="shared" si="0"/>
        <v>積丹町</v>
      </c>
      <c r="G3" s="13" t="str">
        <f t="shared" si="0"/>
        <v>神恵内村</v>
      </c>
      <c r="H3" s="13" t="str">
        <f t="shared" si="0"/>
        <v>泊村</v>
      </c>
      <c r="I3" s="13" t="str">
        <f t="shared" si="0"/>
        <v>岩内町</v>
      </c>
      <c r="J3" s="13" t="str">
        <f t="shared" si="0"/>
        <v>共和町</v>
      </c>
      <c r="K3" s="13" t="str">
        <f t="shared" si="0"/>
        <v>倶知安町</v>
      </c>
      <c r="L3" s="13" t="str">
        <f t="shared" si="0"/>
        <v>京極町</v>
      </c>
      <c r="M3" s="13" t="str">
        <f t="shared" si="0"/>
        <v>喜茂別町</v>
      </c>
      <c r="N3" s="13" t="str">
        <f t="shared" si="0"/>
        <v>留寿都村</v>
      </c>
      <c r="O3" s="13" t="str">
        <f t="shared" si="0"/>
        <v>真狩村</v>
      </c>
      <c r="P3" s="13" t="str">
        <f t="shared" si="0"/>
        <v>ニセコ町</v>
      </c>
      <c r="Q3" s="13" t="str">
        <f t="shared" si="0"/>
        <v>蘭越町</v>
      </c>
      <c r="R3" s="13" t="str">
        <f t="shared" si="0"/>
        <v>黒松内町</v>
      </c>
      <c r="S3" s="13" t="str">
        <f t="shared" si="0"/>
        <v>寿都町</v>
      </c>
      <c r="T3" s="13" t="str">
        <f t="shared" si="0"/>
        <v>島牧村</v>
      </c>
      <c r="U3" s="13" t="str">
        <f t="shared" si="0"/>
        <v>小樽市</v>
      </c>
      <c r="V3" s="12" t="s">
        <v>161</v>
      </c>
    </row>
    <row r="4" spans="1:22" x14ac:dyDescent="0.15">
      <c r="A4" s="1" t="s">
        <v>196</v>
      </c>
      <c r="B4" s="48">
        <f>B8</f>
        <v>1157900</v>
      </c>
      <c r="C4" s="48">
        <f t="shared" ref="C4:U4" si="1">C8</f>
        <v>456700</v>
      </c>
      <c r="D4" s="48">
        <f t="shared" si="1"/>
        <v>367800</v>
      </c>
      <c r="E4" s="48">
        <f t="shared" si="1"/>
        <v>382700</v>
      </c>
      <c r="F4" s="48">
        <f t="shared" si="1"/>
        <v>411300</v>
      </c>
      <c r="G4" s="48">
        <f t="shared" si="1"/>
        <v>271200</v>
      </c>
      <c r="H4" s="48">
        <f t="shared" si="1"/>
        <v>480400</v>
      </c>
      <c r="I4" s="48">
        <f t="shared" si="1"/>
        <v>856600</v>
      </c>
      <c r="J4" s="48">
        <f t="shared" si="1"/>
        <v>625600</v>
      </c>
      <c r="K4" s="48">
        <f t="shared" si="1"/>
        <v>1015300</v>
      </c>
      <c r="L4" s="48">
        <f t="shared" si="1"/>
        <v>423600</v>
      </c>
      <c r="M4" s="48">
        <f t="shared" si="1"/>
        <v>375700</v>
      </c>
      <c r="N4" s="48">
        <f t="shared" si="1"/>
        <v>376400</v>
      </c>
      <c r="O4" s="48">
        <f t="shared" si="1"/>
        <v>389000</v>
      </c>
      <c r="P4" s="48">
        <f t="shared" si="1"/>
        <v>503800</v>
      </c>
      <c r="Q4" s="48">
        <f t="shared" si="1"/>
        <v>662000</v>
      </c>
      <c r="R4" s="48">
        <f t="shared" si="1"/>
        <v>481000</v>
      </c>
      <c r="S4" s="48">
        <f t="shared" si="1"/>
        <v>420100</v>
      </c>
      <c r="T4" s="48">
        <f t="shared" si="1"/>
        <v>330600</v>
      </c>
      <c r="U4" s="48">
        <f t="shared" si="1"/>
        <v>1981300</v>
      </c>
      <c r="V4" s="49">
        <f>SUM(B4:U4)</f>
        <v>11969000</v>
      </c>
    </row>
    <row r="5" spans="1:22" x14ac:dyDescent="0.15">
      <c r="A5" s="1" t="s">
        <v>162</v>
      </c>
      <c r="B5" s="44">
        <f>B9</f>
        <v>9.6741582421254912E-2</v>
      </c>
      <c r="C5" s="44">
        <f t="shared" ref="C5:U5" si="2">C9</f>
        <v>3.8156905338791881E-2</v>
      </c>
      <c r="D5" s="44">
        <f t="shared" si="2"/>
        <v>3.0729384242626785E-2</v>
      </c>
      <c r="E5" s="44">
        <f t="shared" si="2"/>
        <v>3.1974266856044785E-2</v>
      </c>
      <c r="F5" s="44">
        <f t="shared" si="2"/>
        <v>3.4363773080457849E-2</v>
      </c>
      <c r="G5" s="44">
        <f t="shared" si="2"/>
        <v>2.2658534547581252E-2</v>
      </c>
      <c r="H5" s="44">
        <f t="shared" si="2"/>
        <v>4.0137020636644663E-2</v>
      </c>
      <c r="I5" s="44">
        <f t="shared" si="2"/>
        <v>7.1568217896231939E-2</v>
      </c>
      <c r="J5" s="44">
        <f t="shared" si="2"/>
        <v>5.2268359929818702E-2</v>
      </c>
      <c r="K5" s="44">
        <f t="shared" si="2"/>
        <v>8.4827470966663876E-2</v>
      </c>
      <c r="L5" s="44">
        <f t="shared" si="2"/>
        <v>3.539142785529284E-2</v>
      </c>
      <c r="M5" s="44">
        <f t="shared" si="2"/>
        <v>3.1389422675244381E-2</v>
      </c>
      <c r="N5" s="44">
        <f t="shared" si="2"/>
        <v>3.1447907093324422E-2</v>
      </c>
      <c r="O5" s="44">
        <f t="shared" si="2"/>
        <v>3.2500626618765141E-2</v>
      </c>
      <c r="P5" s="44">
        <f t="shared" si="2"/>
        <v>4.2092071183891723E-2</v>
      </c>
      <c r="Q5" s="44">
        <f t="shared" si="2"/>
        <v>5.5309549669980786E-2</v>
      </c>
      <c r="R5" s="44">
        <f t="shared" si="2"/>
        <v>4.0187150137856127E-2</v>
      </c>
      <c r="S5" s="44">
        <f t="shared" si="2"/>
        <v>3.5099005764892638E-2</v>
      </c>
      <c r="T5" s="44">
        <f t="shared" si="2"/>
        <v>2.7621355167516085E-2</v>
      </c>
      <c r="U5" s="44">
        <f t="shared" si="2"/>
        <v>0.16553596791711922</v>
      </c>
      <c r="V5" s="22">
        <f>SUM(B5:U5)</f>
        <v>1</v>
      </c>
    </row>
    <row r="7" spans="1:22" hidden="1" x14ac:dyDescent="0.15">
      <c r="B7" s="47" t="s">
        <v>175</v>
      </c>
      <c r="C7" s="47" t="s">
        <v>176</v>
      </c>
      <c r="D7" s="47" t="s">
        <v>177</v>
      </c>
      <c r="E7" s="47" t="s">
        <v>178</v>
      </c>
      <c r="F7" s="47" t="s">
        <v>179</v>
      </c>
      <c r="G7" s="47" t="s">
        <v>180</v>
      </c>
      <c r="H7" s="47" t="s">
        <v>181</v>
      </c>
      <c r="I7" s="47" t="s">
        <v>194</v>
      </c>
      <c r="J7" s="47" t="s">
        <v>182</v>
      </c>
      <c r="K7" s="47" t="s">
        <v>183</v>
      </c>
      <c r="L7" s="47" t="s">
        <v>184</v>
      </c>
      <c r="M7" s="47" t="s">
        <v>185</v>
      </c>
      <c r="N7" s="47" t="s">
        <v>186</v>
      </c>
      <c r="O7" s="47" t="s">
        <v>187</v>
      </c>
      <c r="P7" s="47" t="s">
        <v>188</v>
      </c>
      <c r="Q7" s="47" t="s">
        <v>189</v>
      </c>
      <c r="R7" s="47" t="s">
        <v>190</v>
      </c>
      <c r="S7" s="47" t="s">
        <v>191</v>
      </c>
      <c r="T7" s="47" t="s">
        <v>192</v>
      </c>
      <c r="U7" s="47" t="s">
        <v>193</v>
      </c>
    </row>
    <row r="8" spans="1:22" hidden="1" x14ac:dyDescent="0.15">
      <c r="B8" s="46">
        <v>1157900</v>
      </c>
      <c r="C8" s="46">
        <v>456700</v>
      </c>
      <c r="D8" s="46">
        <v>367800</v>
      </c>
      <c r="E8" s="46">
        <v>382700</v>
      </c>
      <c r="F8" s="46">
        <v>411300</v>
      </c>
      <c r="G8" s="46">
        <v>271200</v>
      </c>
      <c r="H8" s="46">
        <v>480400</v>
      </c>
      <c r="I8" s="46">
        <v>856600</v>
      </c>
      <c r="J8" s="46">
        <v>625600</v>
      </c>
      <c r="K8" s="46">
        <v>1015300</v>
      </c>
      <c r="L8" s="46">
        <v>423600</v>
      </c>
      <c r="M8" s="46">
        <v>375700</v>
      </c>
      <c r="N8" s="46">
        <v>376400</v>
      </c>
      <c r="O8" s="46">
        <v>389000</v>
      </c>
      <c r="P8" s="46">
        <v>503800</v>
      </c>
      <c r="Q8" s="46">
        <v>662000</v>
      </c>
      <c r="R8" s="46">
        <v>481000</v>
      </c>
      <c r="S8" s="46">
        <v>420100</v>
      </c>
      <c r="T8" s="46">
        <v>330600</v>
      </c>
      <c r="U8" s="46">
        <v>1981300</v>
      </c>
      <c r="V8" s="46">
        <f>SUM(B8:U8)</f>
        <v>11969000</v>
      </c>
    </row>
    <row r="9" spans="1:22" hidden="1" x14ac:dyDescent="0.15">
      <c r="B9" s="45">
        <f>B8/$V$8</f>
        <v>9.6741582421254912E-2</v>
      </c>
      <c r="C9" s="45">
        <f t="shared" ref="C9:U9" si="3">C8/$V$8</f>
        <v>3.8156905338791881E-2</v>
      </c>
      <c r="D9" s="45">
        <f t="shared" si="3"/>
        <v>3.0729384242626785E-2</v>
      </c>
      <c r="E9" s="45">
        <f t="shared" si="3"/>
        <v>3.1974266856044785E-2</v>
      </c>
      <c r="F9" s="45">
        <f t="shared" si="3"/>
        <v>3.4363773080457849E-2</v>
      </c>
      <c r="G9" s="45">
        <f t="shared" si="3"/>
        <v>2.2658534547581252E-2</v>
      </c>
      <c r="H9" s="45">
        <f t="shared" si="3"/>
        <v>4.0137020636644663E-2</v>
      </c>
      <c r="I9" s="45">
        <f t="shared" si="3"/>
        <v>7.1568217896231939E-2</v>
      </c>
      <c r="J9" s="45">
        <f t="shared" si="3"/>
        <v>5.2268359929818702E-2</v>
      </c>
      <c r="K9" s="45">
        <f t="shared" si="3"/>
        <v>8.4827470966663876E-2</v>
      </c>
      <c r="L9" s="45">
        <f t="shared" si="3"/>
        <v>3.539142785529284E-2</v>
      </c>
      <c r="M9" s="45">
        <f t="shared" si="3"/>
        <v>3.1389422675244381E-2</v>
      </c>
      <c r="N9" s="45">
        <f t="shared" si="3"/>
        <v>3.1447907093324422E-2</v>
      </c>
      <c r="O9" s="45">
        <f t="shared" si="3"/>
        <v>3.2500626618765141E-2</v>
      </c>
      <c r="P9" s="45">
        <f t="shared" si="3"/>
        <v>4.2092071183891723E-2</v>
      </c>
      <c r="Q9" s="45">
        <f t="shared" si="3"/>
        <v>5.5309549669980786E-2</v>
      </c>
      <c r="R9" s="45">
        <f t="shared" si="3"/>
        <v>4.0187150137856127E-2</v>
      </c>
      <c r="S9" s="45">
        <f t="shared" si="3"/>
        <v>3.5099005764892638E-2</v>
      </c>
      <c r="T9" s="45">
        <f t="shared" si="3"/>
        <v>2.7621355167516085E-2</v>
      </c>
      <c r="U9" s="45">
        <f t="shared" si="3"/>
        <v>0.16553596791711922</v>
      </c>
      <c r="V9">
        <f>SUM(B9:U9)</f>
        <v>1</v>
      </c>
    </row>
    <row r="11" spans="1:22" x14ac:dyDescent="0.15">
      <c r="A11" t="s">
        <v>195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2:Y90"/>
  <sheetViews>
    <sheetView zoomScale="85" zoomScaleNormal="85" workbookViewId="0">
      <pane xSplit="3" topLeftCell="D1" activePane="topRight" state="frozen"/>
      <selection pane="topRight" activeCell="A28" sqref="A28"/>
    </sheetView>
  </sheetViews>
  <sheetFormatPr defaultColWidth="8.875" defaultRowHeight="11.25" x14ac:dyDescent="0.15"/>
  <cols>
    <col min="1" max="1" width="23.625" style="3" customWidth="1"/>
    <col min="2" max="2" width="14.625" style="3" customWidth="1"/>
    <col min="3" max="3" width="13.25" style="3" customWidth="1"/>
    <col min="4" max="4" width="9.25" style="3" bestFit="1" customWidth="1"/>
    <col min="5" max="16" width="9.25" style="3" customWidth="1"/>
    <col min="17" max="16384" width="8.875" style="3"/>
  </cols>
  <sheetData>
    <row r="2" spans="1:25" ht="21" x14ac:dyDescent="0.2">
      <c r="A2" s="2" t="s">
        <v>0</v>
      </c>
      <c r="B2" s="23" t="s">
        <v>158</v>
      </c>
      <c r="C2" s="50" t="s">
        <v>159</v>
      </c>
      <c r="D2" s="13" t="str">
        <f>按分率!B3</f>
        <v>余市町</v>
      </c>
      <c r="E2" s="13" t="str">
        <f>按分率!C3</f>
        <v>仁木町</v>
      </c>
      <c r="F2" s="13" t="str">
        <f>按分率!D3</f>
        <v>赤井川村</v>
      </c>
      <c r="G2" s="13" t="str">
        <f>按分率!E3</f>
        <v>古平町</v>
      </c>
      <c r="H2" s="13" t="str">
        <f>按分率!F3</f>
        <v>積丹町</v>
      </c>
      <c r="I2" s="13" t="str">
        <f>按分率!G3</f>
        <v>神恵内村</v>
      </c>
      <c r="J2" s="13" t="str">
        <f>按分率!H3</f>
        <v>泊村</v>
      </c>
      <c r="K2" s="13" t="str">
        <f>按分率!I3</f>
        <v>岩内町</v>
      </c>
      <c r="L2" s="13" t="str">
        <f>按分率!J3</f>
        <v>共和町</v>
      </c>
      <c r="M2" s="13" t="str">
        <f>按分率!K3</f>
        <v>倶知安町</v>
      </c>
      <c r="N2" s="13" t="str">
        <f>按分率!L3</f>
        <v>京極町</v>
      </c>
      <c r="O2" s="13" t="str">
        <f>按分率!M3</f>
        <v>喜茂別町</v>
      </c>
      <c r="P2" s="13" t="str">
        <f>按分率!N3</f>
        <v>留寿都村</v>
      </c>
      <c r="Q2" s="13" t="str">
        <f>按分率!O3</f>
        <v>真狩村</v>
      </c>
      <c r="R2" s="13" t="str">
        <f>按分率!P3</f>
        <v>ニセコ町</v>
      </c>
      <c r="S2" s="13" t="str">
        <f>按分率!Q3</f>
        <v>蘭越町</v>
      </c>
      <c r="T2" s="13" t="str">
        <f>按分率!R3</f>
        <v>黒松内町</v>
      </c>
      <c r="U2" s="13" t="str">
        <f>按分率!S3</f>
        <v>寿都町</v>
      </c>
      <c r="V2" s="13" t="str">
        <f>按分率!T3</f>
        <v>島牧村</v>
      </c>
      <c r="W2" s="13" t="str">
        <f>按分率!U3</f>
        <v>小樽市</v>
      </c>
      <c r="X2" s="52" t="s">
        <v>160</v>
      </c>
      <c r="Y2" s="52" t="s">
        <v>163</v>
      </c>
    </row>
    <row r="3" spans="1:25" ht="12.75" thickBot="1" x14ac:dyDescent="0.2">
      <c r="B3" s="18" t="s">
        <v>1</v>
      </c>
      <c r="C3" s="51"/>
      <c r="D3" s="14">
        <f>按分率!B5</f>
        <v>9.6741582421254912E-2</v>
      </c>
      <c r="E3" s="14">
        <f>按分率!C5</f>
        <v>3.8156905338791881E-2</v>
      </c>
      <c r="F3" s="14">
        <f>按分率!D5</f>
        <v>3.0729384242626785E-2</v>
      </c>
      <c r="G3" s="14">
        <f>按分率!E5</f>
        <v>3.1974266856044785E-2</v>
      </c>
      <c r="H3" s="14">
        <f>按分率!F5</f>
        <v>3.4363773080457849E-2</v>
      </c>
      <c r="I3" s="14">
        <f>按分率!G5</f>
        <v>2.2658534547581252E-2</v>
      </c>
      <c r="J3" s="14">
        <f>按分率!H5</f>
        <v>4.0137020636644663E-2</v>
      </c>
      <c r="K3" s="14">
        <f>按分率!I5</f>
        <v>7.1568217896231939E-2</v>
      </c>
      <c r="L3" s="14">
        <f>按分率!J5</f>
        <v>5.2268359929818702E-2</v>
      </c>
      <c r="M3" s="14">
        <f>按分率!K5</f>
        <v>8.4827470966663876E-2</v>
      </c>
      <c r="N3" s="14">
        <f>按分率!L5</f>
        <v>3.539142785529284E-2</v>
      </c>
      <c r="O3" s="14">
        <f>按分率!M5</f>
        <v>3.1389422675244381E-2</v>
      </c>
      <c r="P3" s="14">
        <f>按分率!N5</f>
        <v>3.1447907093324422E-2</v>
      </c>
      <c r="Q3" s="14">
        <f>按分率!O5</f>
        <v>3.2500626618765141E-2</v>
      </c>
      <c r="R3" s="14">
        <f>按分率!P5</f>
        <v>4.2092071183891723E-2</v>
      </c>
      <c r="S3" s="14">
        <f>按分率!Q5</f>
        <v>5.5309549669980786E-2</v>
      </c>
      <c r="T3" s="14">
        <f>按分率!R5</f>
        <v>4.0187150137856127E-2</v>
      </c>
      <c r="U3" s="14">
        <f>按分率!S5</f>
        <v>3.5099005764892638E-2</v>
      </c>
      <c r="V3" s="14">
        <f>按分率!T5</f>
        <v>2.7621355167516085E-2</v>
      </c>
      <c r="W3" s="14">
        <f>按分率!U5</f>
        <v>0.16553596791711922</v>
      </c>
      <c r="X3" s="53"/>
      <c r="Y3" s="53"/>
    </row>
    <row r="4" spans="1:25" ht="12" x14ac:dyDescent="0.15">
      <c r="A4" s="15" t="s">
        <v>60</v>
      </c>
      <c r="B4" s="8"/>
      <c r="C4" s="1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2.75" x14ac:dyDescent="0.15">
      <c r="A5" s="16" t="s">
        <v>61</v>
      </c>
      <c r="B5" s="26">
        <v>0</v>
      </c>
      <c r="C5" s="20">
        <f>ROUND(B5/1000,0)</f>
        <v>0</v>
      </c>
      <c r="D5" s="21">
        <f>ROUNDDOWN($C5*D$3,0)</f>
        <v>0</v>
      </c>
      <c r="E5" s="21">
        <f t="shared" ref="E5:K20" si="0">ROUNDDOWN($C5*E$3,0)</f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ref="L5:O20" si="1">ROUNDDOWN($C5*L$3,0)</f>
        <v>0</v>
      </c>
      <c r="M5" s="21">
        <f t="shared" si="1"/>
        <v>0</v>
      </c>
      <c r="N5" s="21">
        <f t="shared" si="1"/>
        <v>0</v>
      </c>
      <c r="O5" s="21">
        <f t="shared" si="1"/>
        <v>0</v>
      </c>
      <c r="P5" s="21">
        <f t="shared" ref="P5:P8" si="2">ROUNDDOWN($C5*P$3,0)</f>
        <v>0</v>
      </c>
      <c r="Q5" s="21">
        <f>ROUNDDOWN($C5*Q$3,0)</f>
        <v>0</v>
      </c>
      <c r="R5" s="21">
        <f t="shared" ref="R5:W20" si="3">ROUNDDOWN($C5*R$3,0)</f>
        <v>0</v>
      </c>
      <c r="S5" s="21">
        <f t="shared" si="3"/>
        <v>0</v>
      </c>
      <c r="T5" s="21">
        <f t="shared" si="3"/>
        <v>0</v>
      </c>
      <c r="U5" s="21">
        <f t="shared" si="3"/>
        <v>0</v>
      </c>
      <c r="V5" s="21">
        <f t="shared" si="3"/>
        <v>0</v>
      </c>
      <c r="W5" s="21">
        <f t="shared" si="3"/>
        <v>0</v>
      </c>
      <c r="X5" s="10">
        <f>SUM(D5:W5)</f>
        <v>0</v>
      </c>
      <c r="Y5" s="10">
        <f t="shared" ref="Y5:Y36" si="4">X5-C5</f>
        <v>0</v>
      </c>
    </row>
    <row r="6" spans="1:25" ht="12.75" x14ac:dyDescent="0.15">
      <c r="A6" s="16" t="s">
        <v>62</v>
      </c>
      <c r="B6" s="26">
        <v>0</v>
      </c>
      <c r="C6" s="20">
        <f t="shared" ref="C6:C69" si="5">ROUND(B6/1000,0)</f>
        <v>0</v>
      </c>
      <c r="D6" s="21">
        <f>ROUNDDOWN($C6*D$3,0)</f>
        <v>0</v>
      </c>
      <c r="E6" s="21">
        <f t="shared" si="0"/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1"/>
        <v>0</v>
      </c>
      <c r="M6" s="21">
        <f t="shared" si="1"/>
        <v>0</v>
      </c>
      <c r="N6" s="21">
        <f t="shared" si="1"/>
        <v>0</v>
      </c>
      <c r="O6" s="21">
        <f t="shared" si="1"/>
        <v>0</v>
      </c>
      <c r="P6" s="21">
        <f t="shared" si="2"/>
        <v>0</v>
      </c>
      <c r="Q6" s="21">
        <f t="shared" ref="D6:W69" si="6">ROUNDDOWN($C6*Q$3,0)</f>
        <v>0</v>
      </c>
      <c r="R6" s="21">
        <f t="shared" si="3"/>
        <v>0</v>
      </c>
      <c r="S6" s="21">
        <f t="shared" si="6"/>
        <v>0</v>
      </c>
      <c r="T6" s="21">
        <f t="shared" si="6"/>
        <v>0</v>
      </c>
      <c r="U6" s="21">
        <f t="shared" si="6"/>
        <v>0</v>
      </c>
      <c r="V6" s="21">
        <f t="shared" si="3"/>
        <v>0</v>
      </c>
      <c r="W6" s="21">
        <f t="shared" si="3"/>
        <v>0</v>
      </c>
      <c r="X6" s="10">
        <f t="shared" ref="X6:X36" si="7">SUM(D6:W6)</f>
        <v>0</v>
      </c>
      <c r="Y6" s="10">
        <f t="shared" si="4"/>
        <v>0</v>
      </c>
    </row>
    <row r="7" spans="1:25" ht="12.75" x14ac:dyDescent="0.15">
      <c r="A7" s="16" t="s">
        <v>63</v>
      </c>
      <c r="B7" s="26">
        <v>0</v>
      </c>
      <c r="C7" s="20">
        <f t="shared" si="5"/>
        <v>0</v>
      </c>
      <c r="D7" s="21">
        <f>ROUNDDOWN($C7*D$3,0)</f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2"/>
        <v>0</v>
      </c>
      <c r="Q7" s="21">
        <f t="shared" si="6"/>
        <v>0</v>
      </c>
      <c r="R7" s="21">
        <f t="shared" si="3"/>
        <v>0</v>
      </c>
      <c r="S7" s="21">
        <f t="shared" si="6"/>
        <v>0</v>
      </c>
      <c r="T7" s="21">
        <f t="shared" si="6"/>
        <v>0</v>
      </c>
      <c r="U7" s="21">
        <f t="shared" si="6"/>
        <v>0</v>
      </c>
      <c r="V7" s="21">
        <f t="shared" si="3"/>
        <v>0</v>
      </c>
      <c r="W7" s="21">
        <f t="shared" si="3"/>
        <v>0</v>
      </c>
      <c r="X7" s="10">
        <f t="shared" si="7"/>
        <v>0</v>
      </c>
      <c r="Y7" s="10">
        <f t="shared" si="4"/>
        <v>0</v>
      </c>
    </row>
    <row r="8" spans="1:25" ht="12.75" x14ac:dyDescent="0.15">
      <c r="A8" s="16" t="s">
        <v>64</v>
      </c>
      <c r="B8" s="26">
        <v>0</v>
      </c>
      <c r="C8" s="20">
        <f t="shared" si="5"/>
        <v>0</v>
      </c>
      <c r="D8" s="21">
        <f>ROUNDDOWN($C8*D$3,0)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1"/>
        <v>0</v>
      </c>
      <c r="M8" s="21">
        <f t="shared" si="1"/>
        <v>0</v>
      </c>
      <c r="N8" s="21">
        <f t="shared" si="1"/>
        <v>0</v>
      </c>
      <c r="O8" s="21">
        <f t="shared" si="1"/>
        <v>0</v>
      </c>
      <c r="P8" s="21">
        <f t="shared" si="2"/>
        <v>0</v>
      </c>
      <c r="Q8" s="21">
        <f t="shared" si="6"/>
        <v>0</v>
      </c>
      <c r="R8" s="21">
        <f t="shared" si="3"/>
        <v>0</v>
      </c>
      <c r="S8" s="21">
        <f t="shared" si="6"/>
        <v>0</v>
      </c>
      <c r="T8" s="21">
        <f t="shared" si="6"/>
        <v>0</v>
      </c>
      <c r="U8" s="21">
        <f t="shared" si="6"/>
        <v>0</v>
      </c>
      <c r="V8" s="21">
        <f t="shared" si="3"/>
        <v>0</v>
      </c>
      <c r="W8" s="21">
        <f t="shared" si="3"/>
        <v>0</v>
      </c>
      <c r="X8" s="10">
        <f t="shared" si="7"/>
        <v>0</v>
      </c>
      <c r="Y8" s="10">
        <f t="shared" si="4"/>
        <v>0</v>
      </c>
    </row>
    <row r="9" spans="1:25" ht="12.75" x14ac:dyDescent="0.15">
      <c r="A9" s="16" t="s">
        <v>65</v>
      </c>
      <c r="B9" s="26">
        <v>0</v>
      </c>
      <c r="C9" s="20">
        <f t="shared" si="5"/>
        <v>0</v>
      </c>
      <c r="D9" s="21">
        <f t="shared" si="6"/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1"/>
        <v>0</v>
      </c>
      <c r="M9" s="21">
        <f t="shared" si="1"/>
        <v>0</v>
      </c>
      <c r="N9" s="21">
        <f t="shared" si="1"/>
        <v>0</v>
      </c>
      <c r="O9" s="21">
        <f t="shared" si="1"/>
        <v>0</v>
      </c>
      <c r="P9" s="21">
        <f t="shared" si="6"/>
        <v>0</v>
      </c>
      <c r="Q9" s="21">
        <f t="shared" si="6"/>
        <v>0</v>
      </c>
      <c r="R9" s="21">
        <f t="shared" si="3"/>
        <v>0</v>
      </c>
      <c r="S9" s="21">
        <f t="shared" si="6"/>
        <v>0</v>
      </c>
      <c r="T9" s="21">
        <f t="shared" si="6"/>
        <v>0</v>
      </c>
      <c r="U9" s="21">
        <f t="shared" si="6"/>
        <v>0</v>
      </c>
      <c r="V9" s="21">
        <f t="shared" si="3"/>
        <v>0</v>
      </c>
      <c r="W9" s="21">
        <f t="shared" si="3"/>
        <v>0</v>
      </c>
      <c r="X9" s="10">
        <f t="shared" si="7"/>
        <v>0</v>
      </c>
      <c r="Y9" s="10">
        <f t="shared" si="4"/>
        <v>0</v>
      </c>
    </row>
    <row r="10" spans="1:25" ht="12.75" x14ac:dyDescent="0.15">
      <c r="A10" s="16" t="s">
        <v>66</v>
      </c>
      <c r="B10" s="26">
        <v>0</v>
      </c>
      <c r="C10" s="20">
        <f t="shared" si="5"/>
        <v>0</v>
      </c>
      <c r="D10" s="21">
        <f>ROUNDDOWN($C10*D$3,0)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  <c r="K10" s="21">
        <f t="shared" si="0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6"/>
        <v>0</v>
      </c>
      <c r="Q10" s="21">
        <f t="shared" si="6"/>
        <v>0</v>
      </c>
      <c r="R10" s="21">
        <f t="shared" si="3"/>
        <v>0</v>
      </c>
      <c r="S10" s="21">
        <f t="shared" si="6"/>
        <v>0</v>
      </c>
      <c r="T10" s="21">
        <f t="shared" si="6"/>
        <v>0</v>
      </c>
      <c r="U10" s="21">
        <f t="shared" si="6"/>
        <v>0</v>
      </c>
      <c r="V10" s="21">
        <f t="shared" si="3"/>
        <v>0</v>
      </c>
      <c r="W10" s="21">
        <f t="shared" si="3"/>
        <v>0</v>
      </c>
      <c r="X10" s="10">
        <f t="shared" si="7"/>
        <v>0</v>
      </c>
      <c r="Y10" s="10">
        <f t="shared" si="4"/>
        <v>0</v>
      </c>
    </row>
    <row r="11" spans="1:25" ht="12.75" x14ac:dyDescent="0.15">
      <c r="A11" s="16" t="s">
        <v>67</v>
      </c>
      <c r="B11" s="26">
        <v>0</v>
      </c>
      <c r="C11" s="20">
        <f t="shared" si="5"/>
        <v>0</v>
      </c>
      <c r="D11" s="21">
        <f>ROUNDDOWN($C11*D$3,0)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6"/>
        <v>0</v>
      </c>
      <c r="Q11" s="21">
        <f t="shared" si="6"/>
        <v>0</v>
      </c>
      <c r="R11" s="21">
        <f t="shared" si="3"/>
        <v>0</v>
      </c>
      <c r="S11" s="21">
        <f t="shared" si="6"/>
        <v>0</v>
      </c>
      <c r="T11" s="21">
        <f t="shared" si="6"/>
        <v>0</v>
      </c>
      <c r="U11" s="21">
        <f t="shared" si="6"/>
        <v>0</v>
      </c>
      <c r="V11" s="21">
        <f t="shared" si="3"/>
        <v>0</v>
      </c>
      <c r="W11" s="21">
        <f t="shared" si="3"/>
        <v>0</v>
      </c>
      <c r="X11" s="10">
        <f t="shared" si="7"/>
        <v>0</v>
      </c>
      <c r="Y11" s="10">
        <f t="shared" si="4"/>
        <v>0</v>
      </c>
    </row>
    <row r="12" spans="1:25" ht="12.75" x14ac:dyDescent="0.15">
      <c r="A12" s="16" t="s">
        <v>68</v>
      </c>
      <c r="B12" s="26">
        <v>0</v>
      </c>
      <c r="C12" s="20">
        <f t="shared" si="5"/>
        <v>0</v>
      </c>
      <c r="D12" s="21">
        <f t="shared" si="6"/>
        <v>0</v>
      </c>
      <c r="E12" s="21">
        <f t="shared" si="0"/>
        <v>0</v>
      </c>
      <c r="F12" s="21">
        <f t="shared" si="0"/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1"/>
        <v>0</v>
      </c>
      <c r="M12" s="21">
        <f t="shared" si="1"/>
        <v>0</v>
      </c>
      <c r="N12" s="21">
        <f t="shared" si="1"/>
        <v>0</v>
      </c>
      <c r="O12" s="21">
        <f t="shared" si="1"/>
        <v>0</v>
      </c>
      <c r="P12" s="21">
        <f t="shared" si="6"/>
        <v>0</v>
      </c>
      <c r="Q12" s="21">
        <f t="shared" si="6"/>
        <v>0</v>
      </c>
      <c r="R12" s="21">
        <f t="shared" si="3"/>
        <v>0</v>
      </c>
      <c r="S12" s="21">
        <f t="shared" si="6"/>
        <v>0</v>
      </c>
      <c r="T12" s="21">
        <f t="shared" si="6"/>
        <v>0</v>
      </c>
      <c r="U12" s="21">
        <f t="shared" si="6"/>
        <v>0</v>
      </c>
      <c r="V12" s="21">
        <f t="shared" si="3"/>
        <v>0</v>
      </c>
      <c r="W12" s="21">
        <f t="shared" si="3"/>
        <v>0</v>
      </c>
      <c r="X12" s="10">
        <f t="shared" si="7"/>
        <v>0</v>
      </c>
      <c r="Y12" s="10">
        <f t="shared" si="4"/>
        <v>0</v>
      </c>
    </row>
    <row r="13" spans="1:25" ht="12.75" x14ac:dyDescent="0.15">
      <c r="A13" s="16" t="s">
        <v>69</v>
      </c>
      <c r="B13" s="26">
        <v>0</v>
      </c>
      <c r="C13" s="20">
        <f t="shared" si="5"/>
        <v>0</v>
      </c>
      <c r="D13" s="21">
        <f t="shared" si="6"/>
        <v>0</v>
      </c>
      <c r="E13" s="21">
        <f t="shared" si="0"/>
        <v>0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  <c r="O13" s="21">
        <f t="shared" si="1"/>
        <v>0</v>
      </c>
      <c r="P13" s="21">
        <f t="shared" si="6"/>
        <v>0</v>
      </c>
      <c r="Q13" s="21">
        <f t="shared" si="6"/>
        <v>0</v>
      </c>
      <c r="R13" s="21">
        <f t="shared" si="3"/>
        <v>0</v>
      </c>
      <c r="S13" s="21">
        <f t="shared" si="6"/>
        <v>0</v>
      </c>
      <c r="T13" s="21">
        <f t="shared" si="6"/>
        <v>0</v>
      </c>
      <c r="U13" s="21">
        <f t="shared" si="6"/>
        <v>0</v>
      </c>
      <c r="V13" s="21">
        <f t="shared" si="3"/>
        <v>0</v>
      </c>
      <c r="W13" s="21">
        <f t="shared" si="3"/>
        <v>0</v>
      </c>
      <c r="X13" s="10">
        <f t="shared" si="7"/>
        <v>0</v>
      </c>
      <c r="Y13" s="10">
        <f t="shared" si="4"/>
        <v>0</v>
      </c>
    </row>
    <row r="14" spans="1:25" ht="12.75" x14ac:dyDescent="0.15">
      <c r="A14" s="16" t="s">
        <v>70</v>
      </c>
      <c r="B14" s="26">
        <v>0</v>
      </c>
      <c r="C14" s="20">
        <f t="shared" si="5"/>
        <v>0</v>
      </c>
      <c r="D14" s="21">
        <f t="shared" si="6"/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1">
        <f t="shared" si="0"/>
        <v>0</v>
      </c>
      <c r="J14" s="21">
        <f t="shared" si="0"/>
        <v>0</v>
      </c>
      <c r="K14" s="21">
        <f t="shared" si="0"/>
        <v>0</v>
      </c>
      <c r="L14" s="21">
        <f t="shared" si="1"/>
        <v>0</v>
      </c>
      <c r="M14" s="21">
        <f t="shared" si="1"/>
        <v>0</v>
      </c>
      <c r="N14" s="21">
        <f t="shared" si="1"/>
        <v>0</v>
      </c>
      <c r="O14" s="21">
        <f t="shared" si="1"/>
        <v>0</v>
      </c>
      <c r="P14" s="21">
        <f t="shared" si="6"/>
        <v>0</v>
      </c>
      <c r="Q14" s="21">
        <f t="shared" si="6"/>
        <v>0</v>
      </c>
      <c r="R14" s="21">
        <f t="shared" si="3"/>
        <v>0</v>
      </c>
      <c r="S14" s="21">
        <f t="shared" si="6"/>
        <v>0</v>
      </c>
      <c r="T14" s="21">
        <f t="shared" si="6"/>
        <v>0</v>
      </c>
      <c r="U14" s="21">
        <f t="shared" si="6"/>
        <v>0</v>
      </c>
      <c r="V14" s="21">
        <f t="shared" si="3"/>
        <v>0</v>
      </c>
      <c r="W14" s="21">
        <f t="shared" si="3"/>
        <v>0</v>
      </c>
      <c r="X14" s="10">
        <f t="shared" si="7"/>
        <v>0</v>
      </c>
      <c r="Y14" s="10">
        <f t="shared" si="4"/>
        <v>0</v>
      </c>
    </row>
    <row r="15" spans="1:25" ht="12.75" x14ac:dyDescent="0.15">
      <c r="A15" s="16" t="s">
        <v>71</v>
      </c>
      <c r="B15" s="26">
        <v>0</v>
      </c>
      <c r="C15" s="20">
        <f t="shared" si="5"/>
        <v>0</v>
      </c>
      <c r="D15" s="21">
        <f t="shared" si="6"/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  <c r="I15" s="21">
        <f t="shared" si="0"/>
        <v>0</v>
      </c>
      <c r="J15" s="21">
        <f t="shared" si="0"/>
        <v>0</v>
      </c>
      <c r="K15" s="21">
        <f t="shared" si="0"/>
        <v>0</v>
      </c>
      <c r="L15" s="21">
        <f t="shared" si="1"/>
        <v>0</v>
      </c>
      <c r="M15" s="21">
        <f t="shared" si="1"/>
        <v>0</v>
      </c>
      <c r="N15" s="21">
        <f t="shared" si="1"/>
        <v>0</v>
      </c>
      <c r="O15" s="21">
        <f t="shared" si="1"/>
        <v>0</v>
      </c>
      <c r="P15" s="21">
        <f t="shared" si="6"/>
        <v>0</v>
      </c>
      <c r="Q15" s="21">
        <f t="shared" si="6"/>
        <v>0</v>
      </c>
      <c r="R15" s="21">
        <f t="shared" si="3"/>
        <v>0</v>
      </c>
      <c r="S15" s="21">
        <f t="shared" si="6"/>
        <v>0</v>
      </c>
      <c r="T15" s="21">
        <f t="shared" si="6"/>
        <v>0</v>
      </c>
      <c r="U15" s="21">
        <f t="shared" si="6"/>
        <v>0</v>
      </c>
      <c r="V15" s="21">
        <f t="shared" si="3"/>
        <v>0</v>
      </c>
      <c r="W15" s="21">
        <f t="shared" si="3"/>
        <v>0</v>
      </c>
      <c r="X15" s="10">
        <f t="shared" si="7"/>
        <v>0</v>
      </c>
      <c r="Y15" s="10">
        <f t="shared" si="4"/>
        <v>0</v>
      </c>
    </row>
    <row r="16" spans="1:25" ht="12.75" x14ac:dyDescent="0.15">
      <c r="A16" s="16" t="s">
        <v>72</v>
      </c>
      <c r="B16" s="26">
        <v>0</v>
      </c>
      <c r="C16" s="20">
        <f t="shared" si="5"/>
        <v>0</v>
      </c>
      <c r="D16" s="21">
        <f t="shared" si="6"/>
        <v>0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1"/>
        <v>0</v>
      </c>
      <c r="M16" s="21">
        <f t="shared" si="1"/>
        <v>0</v>
      </c>
      <c r="N16" s="21">
        <f t="shared" si="1"/>
        <v>0</v>
      </c>
      <c r="O16" s="21">
        <f t="shared" si="1"/>
        <v>0</v>
      </c>
      <c r="P16" s="21">
        <f t="shared" si="6"/>
        <v>0</v>
      </c>
      <c r="Q16" s="21">
        <f t="shared" si="6"/>
        <v>0</v>
      </c>
      <c r="R16" s="21">
        <f t="shared" si="3"/>
        <v>0</v>
      </c>
      <c r="S16" s="21">
        <f t="shared" si="6"/>
        <v>0</v>
      </c>
      <c r="T16" s="21">
        <f t="shared" si="6"/>
        <v>0</v>
      </c>
      <c r="U16" s="21">
        <f t="shared" si="6"/>
        <v>0</v>
      </c>
      <c r="V16" s="21">
        <f t="shared" si="3"/>
        <v>0</v>
      </c>
      <c r="W16" s="21">
        <f t="shared" si="3"/>
        <v>0</v>
      </c>
      <c r="X16" s="10">
        <f t="shared" si="7"/>
        <v>0</v>
      </c>
      <c r="Y16" s="10">
        <f t="shared" si="4"/>
        <v>0</v>
      </c>
    </row>
    <row r="17" spans="1:25" ht="12.75" x14ac:dyDescent="0.15">
      <c r="A17" s="16" t="s">
        <v>73</v>
      </c>
      <c r="B17" s="26">
        <v>0</v>
      </c>
      <c r="C17" s="20">
        <f t="shared" si="5"/>
        <v>0</v>
      </c>
      <c r="D17" s="21">
        <f t="shared" si="6"/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1">
        <f t="shared" si="0"/>
        <v>0</v>
      </c>
      <c r="L17" s="21">
        <f t="shared" si="1"/>
        <v>0</v>
      </c>
      <c r="M17" s="21">
        <f t="shared" si="1"/>
        <v>0</v>
      </c>
      <c r="N17" s="21">
        <f t="shared" si="1"/>
        <v>0</v>
      </c>
      <c r="O17" s="21">
        <f t="shared" si="1"/>
        <v>0</v>
      </c>
      <c r="P17" s="21">
        <f t="shared" si="6"/>
        <v>0</v>
      </c>
      <c r="Q17" s="21">
        <f t="shared" si="6"/>
        <v>0</v>
      </c>
      <c r="R17" s="21">
        <f t="shared" si="3"/>
        <v>0</v>
      </c>
      <c r="S17" s="21">
        <f t="shared" si="6"/>
        <v>0</v>
      </c>
      <c r="T17" s="21">
        <f t="shared" si="6"/>
        <v>0</v>
      </c>
      <c r="U17" s="21">
        <f t="shared" si="6"/>
        <v>0</v>
      </c>
      <c r="V17" s="21">
        <f t="shared" si="3"/>
        <v>0</v>
      </c>
      <c r="W17" s="21">
        <f t="shared" si="3"/>
        <v>0</v>
      </c>
      <c r="X17" s="10">
        <f t="shared" si="7"/>
        <v>0</v>
      </c>
      <c r="Y17" s="10">
        <f t="shared" si="4"/>
        <v>0</v>
      </c>
    </row>
    <row r="18" spans="1:25" ht="12.75" x14ac:dyDescent="0.15">
      <c r="A18" s="16" t="s">
        <v>74</v>
      </c>
      <c r="B18" s="26">
        <v>0</v>
      </c>
      <c r="C18" s="20">
        <f t="shared" si="5"/>
        <v>0</v>
      </c>
      <c r="D18" s="21">
        <f t="shared" si="6"/>
        <v>0</v>
      </c>
      <c r="E18" s="21">
        <f t="shared" si="0"/>
        <v>0</v>
      </c>
      <c r="F18" s="21">
        <f t="shared" si="0"/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21">
        <f t="shared" si="0"/>
        <v>0</v>
      </c>
      <c r="K18" s="21">
        <f t="shared" si="0"/>
        <v>0</v>
      </c>
      <c r="L18" s="21">
        <f t="shared" si="1"/>
        <v>0</v>
      </c>
      <c r="M18" s="21">
        <f t="shared" si="1"/>
        <v>0</v>
      </c>
      <c r="N18" s="21">
        <f t="shared" si="1"/>
        <v>0</v>
      </c>
      <c r="O18" s="21">
        <f t="shared" si="1"/>
        <v>0</v>
      </c>
      <c r="P18" s="21">
        <f t="shared" si="6"/>
        <v>0</v>
      </c>
      <c r="Q18" s="21">
        <f t="shared" si="6"/>
        <v>0</v>
      </c>
      <c r="R18" s="21">
        <f t="shared" si="3"/>
        <v>0</v>
      </c>
      <c r="S18" s="21">
        <f t="shared" si="6"/>
        <v>0</v>
      </c>
      <c r="T18" s="21">
        <f t="shared" si="6"/>
        <v>0</v>
      </c>
      <c r="U18" s="21">
        <f t="shared" si="6"/>
        <v>0</v>
      </c>
      <c r="V18" s="21">
        <f t="shared" si="3"/>
        <v>0</v>
      </c>
      <c r="W18" s="21">
        <f t="shared" si="3"/>
        <v>0</v>
      </c>
      <c r="X18" s="10">
        <f t="shared" si="7"/>
        <v>0</v>
      </c>
      <c r="Y18" s="10">
        <f t="shared" si="4"/>
        <v>0</v>
      </c>
    </row>
    <row r="19" spans="1:25" ht="12.75" x14ac:dyDescent="0.15">
      <c r="A19" s="16" t="s">
        <v>75</v>
      </c>
      <c r="B19" s="26">
        <v>0</v>
      </c>
      <c r="C19" s="20">
        <f t="shared" si="5"/>
        <v>0</v>
      </c>
      <c r="D19" s="21">
        <f t="shared" si="6"/>
        <v>0</v>
      </c>
      <c r="E19" s="21">
        <f t="shared" si="0"/>
        <v>0</v>
      </c>
      <c r="F19" s="21">
        <f t="shared" si="0"/>
        <v>0</v>
      </c>
      <c r="G19" s="21">
        <f t="shared" si="0"/>
        <v>0</v>
      </c>
      <c r="H19" s="21">
        <f t="shared" si="0"/>
        <v>0</v>
      </c>
      <c r="I19" s="21">
        <f t="shared" si="0"/>
        <v>0</v>
      </c>
      <c r="J19" s="21">
        <f t="shared" si="0"/>
        <v>0</v>
      </c>
      <c r="K19" s="21">
        <f t="shared" si="0"/>
        <v>0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 t="shared" si="1"/>
        <v>0</v>
      </c>
      <c r="P19" s="21">
        <f t="shared" si="6"/>
        <v>0</v>
      </c>
      <c r="Q19" s="21">
        <f t="shared" si="6"/>
        <v>0</v>
      </c>
      <c r="R19" s="21">
        <f t="shared" si="3"/>
        <v>0</v>
      </c>
      <c r="S19" s="21">
        <f t="shared" si="3"/>
        <v>0</v>
      </c>
      <c r="T19" s="21">
        <f t="shared" si="3"/>
        <v>0</v>
      </c>
      <c r="U19" s="21">
        <f t="shared" si="3"/>
        <v>0</v>
      </c>
      <c r="V19" s="21">
        <f t="shared" si="3"/>
        <v>0</v>
      </c>
      <c r="W19" s="21">
        <f t="shared" si="3"/>
        <v>0</v>
      </c>
      <c r="X19" s="10">
        <f t="shared" si="7"/>
        <v>0</v>
      </c>
      <c r="Y19" s="10">
        <f t="shared" si="4"/>
        <v>0</v>
      </c>
    </row>
    <row r="20" spans="1:25" ht="12.75" x14ac:dyDescent="0.15">
      <c r="A20" s="16" t="s">
        <v>76</v>
      </c>
      <c r="B20" s="26">
        <v>0</v>
      </c>
      <c r="C20" s="20">
        <f t="shared" si="5"/>
        <v>0</v>
      </c>
      <c r="D20" s="21">
        <f t="shared" si="6"/>
        <v>0</v>
      </c>
      <c r="E20" s="21">
        <f t="shared" si="0"/>
        <v>0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0</v>
      </c>
      <c r="J20" s="21">
        <f t="shared" si="0"/>
        <v>0</v>
      </c>
      <c r="K20" s="21">
        <f t="shared" si="0"/>
        <v>0</v>
      </c>
      <c r="L20" s="21">
        <f t="shared" si="1"/>
        <v>0</v>
      </c>
      <c r="M20" s="21">
        <f t="shared" si="1"/>
        <v>0</v>
      </c>
      <c r="N20" s="21">
        <f t="shared" si="1"/>
        <v>0</v>
      </c>
      <c r="O20" s="21">
        <f t="shared" si="1"/>
        <v>0</v>
      </c>
      <c r="P20" s="21">
        <f t="shared" si="6"/>
        <v>0</v>
      </c>
      <c r="Q20" s="21">
        <f t="shared" si="6"/>
        <v>0</v>
      </c>
      <c r="R20" s="21">
        <f t="shared" si="6"/>
        <v>0</v>
      </c>
      <c r="S20" s="21">
        <f t="shared" si="3"/>
        <v>0</v>
      </c>
      <c r="T20" s="21">
        <f t="shared" si="3"/>
        <v>0</v>
      </c>
      <c r="U20" s="21">
        <f t="shared" si="3"/>
        <v>0</v>
      </c>
      <c r="V20" s="21">
        <f t="shared" si="6"/>
        <v>0</v>
      </c>
      <c r="W20" s="21">
        <f t="shared" si="6"/>
        <v>0</v>
      </c>
      <c r="X20" s="10">
        <f t="shared" si="7"/>
        <v>0</v>
      </c>
      <c r="Y20" s="10">
        <f t="shared" si="4"/>
        <v>0</v>
      </c>
    </row>
    <row r="21" spans="1:25" ht="12.75" x14ac:dyDescent="0.15">
      <c r="A21" s="16" t="s">
        <v>77</v>
      </c>
      <c r="B21" s="26">
        <v>0</v>
      </c>
      <c r="C21" s="20">
        <f t="shared" si="5"/>
        <v>0</v>
      </c>
      <c r="D21" s="21">
        <f t="shared" si="6"/>
        <v>0</v>
      </c>
      <c r="E21" s="21">
        <f t="shared" ref="E21:K36" si="8">ROUNDDOWN($C21*E$3,0)</f>
        <v>0</v>
      </c>
      <c r="F21" s="21">
        <f t="shared" si="8"/>
        <v>0</v>
      </c>
      <c r="G21" s="21">
        <f t="shared" si="8"/>
        <v>0</v>
      </c>
      <c r="H21" s="21">
        <f t="shared" si="8"/>
        <v>0</v>
      </c>
      <c r="I21" s="21">
        <f t="shared" si="8"/>
        <v>0</v>
      </c>
      <c r="J21" s="21">
        <f t="shared" si="8"/>
        <v>0</v>
      </c>
      <c r="K21" s="21">
        <f t="shared" si="8"/>
        <v>0</v>
      </c>
      <c r="L21" s="21">
        <f t="shared" ref="L21:O36" si="9">ROUNDDOWN($C21*L$3,0)</f>
        <v>0</v>
      </c>
      <c r="M21" s="21">
        <f t="shared" si="9"/>
        <v>0</v>
      </c>
      <c r="N21" s="21">
        <f t="shared" si="9"/>
        <v>0</v>
      </c>
      <c r="O21" s="21">
        <f t="shared" si="9"/>
        <v>0</v>
      </c>
      <c r="P21" s="21">
        <f t="shared" si="6"/>
        <v>0</v>
      </c>
      <c r="Q21" s="21">
        <f t="shared" si="6"/>
        <v>0</v>
      </c>
      <c r="R21" s="21">
        <f t="shared" si="6"/>
        <v>0</v>
      </c>
      <c r="S21" s="21">
        <f t="shared" ref="S21:U31" si="10">ROUNDDOWN($C21*S$3,0)</f>
        <v>0</v>
      </c>
      <c r="T21" s="21">
        <f t="shared" si="10"/>
        <v>0</v>
      </c>
      <c r="U21" s="21">
        <f t="shared" si="10"/>
        <v>0</v>
      </c>
      <c r="V21" s="21">
        <f t="shared" si="6"/>
        <v>0</v>
      </c>
      <c r="W21" s="21">
        <f t="shared" si="6"/>
        <v>0</v>
      </c>
      <c r="X21" s="10">
        <f t="shared" si="7"/>
        <v>0</v>
      </c>
      <c r="Y21" s="10">
        <f t="shared" si="4"/>
        <v>0</v>
      </c>
    </row>
    <row r="22" spans="1:25" ht="12.75" x14ac:dyDescent="0.15">
      <c r="A22" s="16" t="s">
        <v>78</v>
      </c>
      <c r="B22" s="26">
        <v>0</v>
      </c>
      <c r="C22" s="20">
        <f t="shared" si="5"/>
        <v>0</v>
      </c>
      <c r="D22" s="21">
        <f t="shared" si="6"/>
        <v>0</v>
      </c>
      <c r="E22" s="21">
        <f t="shared" si="8"/>
        <v>0</v>
      </c>
      <c r="F22" s="21">
        <f t="shared" si="8"/>
        <v>0</v>
      </c>
      <c r="G22" s="21">
        <f t="shared" si="8"/>
        <v>0</v>
      </c>
      <c r="H22" s="21">
        <f t="shared" si="8"/>
        <v>0</v>
      </c>
      <c r="I22" s="21">
        <f t="shared" si="8"/>
        <v>0</v>
      </c>
      <c r="J22" s="21">
        <f t="shared" si="8"/>
        <v>0</v>
      </c>
      <c r="K22" s="21">
        <f t="shared" si="8"/>
        <v>0</v>
      </c>
      <c r="L22" s="21">
        <f t="shared" si="9"/>
        <v>0</v>
      </c>
      <c r="M22" s="21">
        <f t="shared" si="9"/>
        <v>0</v>
      </c>
      <c r="N22" s="21">
        <f t="shared" si="9"/>
        <v>0</v>
      </c>
      <c r="O22" s="21">
        <f t="shared" si="9"/>
        <v>0</v>
      </c>
      <c r="P22" s="21">
        <f t="shared" si="6"/>
        <v>0</v>
      </c>
      <c r="Q22" s="21">
        <f t="shared" si="6"/>
        <v>0</v>
      </c>
      <c r="R22" s="21">
        <f t="shared" si="6"/>
        <v>0</v>
      </c>
      <c r="S22" s="21">
        <f t="shared" si="10"/>
        <v>0</v>
      </c>
      <c r="T22" s="21">
        <f t="shared" si="10"/>
        <v>0</v>
      </c>
      <c r="U22" s="21">
        <f t="shared" si="10"/>
        <v>0</v>
      </c>
      <c r="V22" s="21">
        <f t="shared" si="6"/>
        <v>0</v>
      </c>
      <c r="W22" s="21">
        <f t="shared" si="6"/>
        <v>0</v>
      </c>
      <c r="X22" s="10">
        <f t="shared" si="7"/>
        <v>0</v>
      </c>
      <c r="Y22" s="10">
        <f t="shared" si="4"/>
        <v>0</v>
      </c>
    </row>
    <row r="23" spans="1:25" ht="12.75" x14ac:dyDescent="0.15">
      <c r="A23" s="16" t="s">
        <v>79</v>
      </c>
      <c r="B23" s="26">
        <v>0</v>
      </c>
      <c r="C23" s="20">
        <f t="shared" si="5"/>
        <v>0</v>
      </c>
      <c r="D23" s="21">
        <f t="shared" si="6"/>
        <v>0</v>
      </c>
      <c r="E23" s="21">
        <f t="shared" si="8"/>
        <v>0</v>
      </c>
      <c r="F23" s="21">
        <f t="shared" si="8"/>
        <v>0</v>
      </c>
      <c r="G23" s="21">
        <f t="shared" si="8"/>
        <v>0</v>
      </c>
      <c r="H23" s="21">
        <f t="shared" si="8"/>
        <v>0</v>
      </c>
      <c r="I23" s="21">
        <f t="shared" si="8"/>
        <v>0</v>
      </c>
      <c r="J23" s="21">
        <f t="shared" si="8"/>
        <v>0</v>
      </c>
      <c r="K23" s="21">
        <f t="shared" si="8"/>
        <v>0</v>
      </c>
      <c r="L23" s="21">
        <f t="shared" si="9"/>
        <v>0</v>
      </c>
      <c r="M23" s="21">
        <f t="shared" si="9"/>
        <v>0</v>
      </c>
      <c r="N23" s="21">
        <f t="shared" si="9"/>
        <v>0</v>
      </c>
      <c r="O23" s="21">
        <f t="shared" si="9"/>
        <v>0</v>
      </c>
      <c r="P23" s="21">
        <f t="shared" si="6"/>
        <v>0</v>
      </c>
      <c r="Q23" s="21">
        <f t="shared" si="6"/>
        <v>0</v>
      </c>
      <c r="R23" s="21">
        <f t="shared" si="6"/>
        <v>0</v>
      </c>
      <c r="S23" s="21">
        <f t="shared" si="10"/>
        <v>0</v>
      </c>
      <c r="T23" s="21">
        <f t="shared" si="10"/>
        <v>0</v>
      </c>
      <c r="U23" s="21">
        <f t="shared" si="10"/>
        <v>0</v>
      </c>
      <c r="V23" s="21">
        <f t="shared" si="6"/>
        <v>0</v>
      </c>
      <c r="W23" s="21">
        <f t="shared" si="6"/>
        <v>0</v>
      </c>
      <c r="X23" s="10">
        <f t="shared" si="7"/>
        <v>0</v>
      </c>
      <c r="Y23" s="10">
        <f t="shared" si="4"/>
        <v>0</v>
      </c>
    </row>
    <row r="24" spans="1:25" ht="12.75" x14ac:dyDescent="0.15">
      <c r="A24" s="16" t="s">
        <v>64</v>
      </c>
      <c r="B24" s="26">
        <v>0</v>
      </c>
      <c r="C24" s="20">
        <f t="shared" si="5"/>
        <v>0</v>
      </c>
      <c r="D24" s="21">
        <f t="shared" si="6"/>
        <v>0</v>
      </c>
      <c r="E24" s="21">
        <f t="shared" si="8"/>
        <v>0</v>
      </c>
      <c r="F24" s="21">
        <f t="shared" si="8"/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1">
        <f t="shared" si="8"/>
        <v>0</v>
      </c>
      <c r="L24" s="21">
        <f t="shared" si="9"/>
        <v>0</v>
      </c>
      <c r="M24" s="21">
        <f t="shared" si="9"/>
        <v>0</v>
      </c>
      <c r="N24" s="21">
        <f t="shared" si="9"/>
        <v>0</v>
      </c>
      <c r="O24" s="21">
        <f t="shared" si="9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10"/>
        <v>0</v>
      </c>
      <c r="T24" s="21">
        <f t="shared" si="10"/>
        <v>0</v>
      </c>
      <c r="U24" s="21">
        <f t="shared" si="10"/>
        <v>0</v>
      </c>
      <c r="V24" s="21">
        <f t="shared" si="6"/>
        <v>0</v>
      </c>
      <c r="W24" s="21">
        <f t="shared" si="6"/>
        <v>0</v>
      </c>
      <c r="X24" s="10">
        <f t="shared" si="7"/>
        <v>0</v>
      </c>
      <c r="Y24" s="10">
        <f t="shared" si="4"/>
        <v>0</v>
      </c>
    </row>
    <row r="25" spans="1:25" ht="12.75" x14ac:dyDescent="0.15">
      <c r="A25" s="16" t="s">
        <v>66</v>
      </c>
      <c r="B25" s="26">
        <v>0</v>
      </c>
      <c r="C25" s="20">
        <f t="shared" si="5"/>
        <v>0</v>
      </c>
      <c r="D25" s="21">
        <f t="shared" si="6"/>
        <v>0</v>
      </c>
      <c r="E25" s="21">
        <f t="shared" si="8"/>
        <v>0</v>
      </c>
      <c r="F25" s="21">
        <f t="shared" si="8"/>
        <v>0</v>
      </c>
      <c r="G25" s="21">
        <f t="shared" si="8"/>
        <v>0</v>
      </c>
      <c r="H25" s="21">
        <f t="shared" si="8"/>
        <v>0</v>
      </c>
      <c r="I25" s="21">
        <f t="shared" si="8"/>
        <v>0</v>
      </c>
      <c r="J25" s="21">
        <f t="shared" si="8"/>
        <v>0</v>
      </c>
      <c r="K25" s="21">
        <f t="shared" si="8"/>
        <v>0</v>
      </c>
      <c r="L25" s="21">
        <f t="shared" si="9"/>
        <v>0</v>
      </c>
      <c r="M25" s="21">
        <f t="shared" si="9"/>
        <v>0</v>
      </c>
      <c r="N25" s="21">
        <f t="shared" si="9"/>
        <v>0</v>
      </c>
      <c r="O25" s="21">
        <f t="shared" si="9"/>
        <v>0</v>
      </c>
      <c r="P25" s="21">
        <f t="shared" si="6"/>
        <v>0</v>
      </c>
      <c r="Q25" s="21">
        <f t="shared" si="6"/>
        <v>0</v>
      </c>
      <c r="R25" s="21">
        <f t="shared" si="6"/>
        <v>0</v>
      </c>
      <c r="S25" s="21">
        <f t="shared" si="10"/>
        <v>0</v>
      </c>
      <c r="T25" s="21">
        <f t="shared" si="10"/>
        <v>0</v>
      </c>
      <c r="U25" s="21">
        <f t="shared" si="10"/>
        <v>0</v>
      </c>
      <c r="V25" s="21">
        <f t="shared" si="6"/>
        <v>0</v>
      </c>
      <c r="W25" s="21">
        <f t="shared" si="6"/>
        <v>0</v>
      </c>
      <c r="X25" s="10">
        <f t="shared" si="7"/>
        <v>0</v>
      </c>
      <c r="Y25" s="10">
        <f t="shared" si="4"/>
        <v>0</v>
      </c>
    </row>
    <row r="26" spans="1:25" ht="12.75" x14ac:dyDescent="0.15">
      <c r="A26" s="16" t="s">
        <v>67</v>
      </c>
      <c r="B26" s="26">
        <v>0</v>
      </c>
      <c r="C26" s="20">
        <f t="shared" si="5"/>
        <v>0</v>
      </c>
      <c r="D26" s="21">
        <f t="shared" si="6"/>
        <v>0</v>
      </c>
      <c r="E26" s="21">
        <f t="shared" si="8"/>
        <v>0</v>
      </c>
      <c r="F26" s="21">
        <f t="shared" si="8"/>
        <v>0</v>
      </c>
      <c r="G26" s="21">
        <f t="shared" si="8"/>
        <v>0</v>
      </c>
      <c r="H26" s="21">
        <f t="shared" si="8"/>
        <v>0</v>
      </c>
      <c r="I26" s="21">
        <f t="shared" si="8"/>
        <v>0</v>
      </c>
      <c r="J26" s="21">
        <f t="shared" si="8"/>
        <v>0</v>
      </c>
      <c r="K26" s="21">
        <f t="shared" si="8"/>
        <v>0</v>
      </c>
      <c r="L26" s="21">
        <f t="shared" si="9"/>
        <v>0</v>
      </c>
      <c r="M26" s="21">
        <f t="shared" si="9"/>
        <v>0</v>
      </c>
      <c r="N26" s="21">
        <f t="shared" si="9"/>
        <v>0</v>
      </c>
      <c r="O26" s="21">
        <f t="shared" si="9"/>
        <v>0</v>
      </c>
      <c r="P26" s="21">
        <f t="shared" si="6"/>
        <v>0</v>
      </c>
      <c r="Q26" s="21">
        <f t="shared" si="6"/>
        <v>0</v>
      </c>
      <c r="R26" s="21">
        <f t="shared" si="6"/>
        <v>0</v>
      </c>
      <c r="S26" s="21">
        <f t="shared" si="10"/>
        <v>0</v>
      </c>
      <c r="T26" s="21">
        <f t="shared" si="10"/>
        <v>0</v>
      </c>
      <c r="U26" s="21">
        <f t="shared" si="10"/>
        <v>0</v>
      </c>
      <c r="V26" s="21">
        <f t="shared" si="6"/>
        <v>0</v>
      </c>
      <c r="W26" s="21">
        <f t="shared" si="6"/>
        <v>0</v>
      </c>
      <c r="X26" s="10">
        <f t="shared" si="7"/>
        <v>0</v>
      </c>
      <c r="Y26" s="10">
        <f t="shared" si="4"/>
        <v>0</v>
      </c>
    </row>
    <row r="27" spans="1:25" ht="12.75" x14ac:dyDescent="0.15">
      <c r="A27" s="16" t="s">
        <v>68</v>
      </c>
      <c r="B27" s="26">
        <v>0</v>
      </c>
      <c r="C27" s="20">
        <f t="shared" si="5"/>
        <v>0</v>
      </c>
      <c r="D27" s="21">
        <f t="shared" si="6"/>
        <v>0</v>
      </c>
      <c r="E27" s="21">
        <f t="shared" si="8"/>
        <v>0</v>
      </c>
      <c r="F27" s="21">
        <f t="shared" si="8"/>
        <v>0</v>
      </c>
      <c r="G27" s="21">
        <f t="shared" si="8"/>
        <v>0</v>
      </c>
      <c r="H27" s="21">
        <f t="shared" si="8"/>
        <v>0</v>
      </c>
      <c r="I27" s="21">
        <f t="shared" si="8"/>
        <v>0</v>
      </c>
      <c r="J27" s="21">
        <f t="shared" si="8"/>
        <v>0</v>
      </c>
      <c r="K27" s="21">
        <f t="shared" si="8"/>
        <v>0</v>
      </c>
      <c r="L27" s="21">
        <f t="shared" si="9"/>
        <v>0</v>
      </c>
      <c r="M27" s="21">
        <f t="shared" si="9"/>
        <v>0</v>
      </c>
      <c r="N27" s="21">
        <f t="shared" si="9"/>
        <v>0</v>
      </c>
      <c r="O27" s="21">
        <f t="shared" si="9"/>
        <v>0</v>
      </c>
      <c r="P27" s="21">
        <f t="shared" si="6"/>
        <v>0</v>
      </c>
      <c r="Q27" s="21">
        <f t="shared" si="6"/>
        <v>0</v>
      </c>
      <c r="R27" s="21">
        <f t="shared" si="6"/>
        <v>0</v>
      </c>
      <c r="S27" s="21">
        <f t="shared" si="10"/>
        <v>0</v>
      </c>
      <c r="T27" s="21">
        <f t="shared" si="10"/>
        <v>0</v>
      </c>
      <c r="U27" s="21">
        <f t="shared" si="10"/>
        <v>0</v>
      </c>
      <c r="V27" s="21">
        <f t="shared" si="6"/>
        <v>0</v>
      </c>
      <c r="W27" s="21">
        <f t="shared" si="6"/>
        <v>0</v>
      </c>
      <c r="X27" s="10">
        <f t="shared" si="7"/>
        <v>0</v>
      </c>
      <c r="Y27" s="10">
        <f t="shared" si="4"/>
        <v>0</v>
      </c>
    </row>
    <row r="28" spans="1:25" ht="12.75" x14ac:dyDescent="0.15">
      <c r="A28" s="16" t="s">
        <v>69</v>
      </c>
      <c r="B28" s="26">
        <v>0</v>
      </c>
      <c r="C28" s="20">
        <f t="shared" si="5"/>
        <v>0</v>
      </c>
      <c r="D28" s="21">
        <f t="shared" si="6"/>
        <v>0</v>
      </c>
      <c r="E28" s="21">
        <f t="shared" si="8"/>
        <v>0</v>
      </c>
      <c r="F28" s="21">
        <f t="shared" si="8"/>
        <v>0</v>
      </c>
      <c r="G28" s="21">
        <f t="shared" si="8"/>
        <v>0</v>
      </c>
      <c r="H28" s="21">
        <f t="shared" si="8"/>
        <v>0</v>
      </c>
      <c r="I28" s="21">
        <f t="shared" si="8"/>
        <v>0</v>
      </c>
      <c r="J28" s="21">
        <f t="shared" si="8"/>
        <v>0</v>
      </c>
      <c r="K28" s="21">
        <f t="shared" si="8"/>
        <v>0</v>
      </c>
      <c r="L28" s="21">
        <f t="shared" si="9"/>
        <v>0</v>
      </c>
      <c r="M28" s="21">
        <f t="shared" si="9"/>
        <v>0</v>
      </c>
      <c r="N28" s="21">
        <f t="shared" si="9"/>
        <v>0</v>
      </c>
      <c r="O28" s="21">
        <f t="shared" si="9"/>
        <v>0</v>
      </c>
      <c r="P28" s="21">
        <f t="shared" si="6"/>
        <v>0</v>
      </c>
      <c r="Q28" s="21">
        <f t="shared" si="6"/>
        <v>0</v>
      </c>
      <c r="R28" s="21">
        <f t="shared" si="6"/>
        <v>0</v>
      </c>
      <c r="S28" s="21">
        <f t="shared" si="10"/>
        <v>0</v>
      </c>
      <c r="T28" s="21">
        <f t="shared" si="10"/>
        <v>0</v>
      </c>
      <c r="U28" s="21">
        <f t="shared" si="10"/>
        <v>0</v>
      </c>
      <c r="V28" s="21">
        <f t="shared" si="6"/>
        <v>0</v>
      </c>
      <c r="W28" s="21">
        <f t="shared" si="6"/>
        <v>0</v>
      </c>
      <c r="X28" s="10">
        <f t="shared" si="7"/>
        <v>0</v>
      </c>
      <c r="Y28" s="10">
        <f t="shared" si="4"/>
        <v>0</v>
      </c>
    </row>
    <row r="29" spans="1:25" ht="12.75" x14ac:dyDescent="0.15">
      <c r="A29" s="16" t="s">
        <v>76</v>
      </c>
      <c r="B29" s="26">
        <v>0</v>
      </c>
      <c r="C29" s="20">
        <f t="shared" si="5"/>
        <v>0</v>
      </c>
      <c r="D29" s="21">
        <f t="shared" si="6"/>
        <v>0</v>
      </c>
      <c r="E29" s="21">
        <f t="shared" si="8"/>
        <v>0</v>
      </c>
      <c r="F29" s="21">
        <f t="shared" si="8"/>
        <v>0</v>
      </c>
      <c r="G29" s="21">
        <f t="shared" si="8"/>
        <v>0</v>
      </c>
      <c r="H29" s="21">
        <f t="shared" si="8"/>
        <v>0</v>
      </c>
      <c r="I29" s="21">
        <f t="shared" si="8"/>
        <v>0</v>
      </c>
      <c r="J29" s="21">
        <f t="shared" si="8"/>
        <v>0</v>
      </c>
      <c r="K29" s="21">
        <f t="shared" si="8"/>
        <v>0</v>
      </c>
      <c r="L29" s="21">
        <f t="shared" si="9"/>
        <v>0</v>
      </c>
      <c r="M29" s="21">
        <f t="shared" si="9"/>
        <v>0</v>
      </c>
      <c r="N29" s="21">
        <f t="shared" si="9"/>
        <v>0</v>
      </c>
      <c r="O29" s="21">
        <f t="shared" si="9"/>
        <v>0</v>
      </c>
      <c r="P29" s="21">
        <f t="shared" si="6"/>
        <v>0</v>
      </c>
      <c r="Q29" s="21">
        <f t="shared" si="6"/>
        <v>0</v>
      </c>
      <c r="R29" s="21">
        <f t="shared" si="6"/>
        <v>0</v>
      </c>
      <c r="S29" s="21">
        <f t="shared" si="10"/>
        <v>0</v>
      </c>
      <c r="T29" s="21">
        <f t="shared" si="10"/>
        <v>0</v>
      </c>
      <c r="U29" s="21">
        <f t="shared" si="10"/>
        <v>0</v>
      </c>
      <c r="V29" s="21">
        <f t="shared" si="6"/>
        <v>0</v>
      </c>
      <c r="W29" s="21">
        <f t="shared" si="6"/>
        <v>0</v>
      </c>
      <c r="X29" s="10">
        <f t="shared" si="7"/>
        <v>0</v>
      </c>
      <c r="Y29" s="10">
        <f t="shared" si="4"/>
        <v>0</v>
      </c>
    </row>
    <row r="30" spans="1:25" ht="12.75" x14ac:dyDescent="0.15">
      <c r="A30" s="16" t="s">
        <v>77</v>
      </c>
      <c r="B30" s="26">
        <v>0</v>
      </c>
      <c r="C30" s="20">
        <f t="shared" si="5"/>
        <v>0</v>
      </c>
      <c r="D30" s="21">
        <f t="shared" si="6"/>
        <v>0</v>
      </c>
      <c r="E30" s="21">
        <f t="shared" si="8"/>
        <v>0</v>
      </c>
      <c r="F30" s="21">
        <f t="shared" si="8"/>
        <v>0</v>
      </c>
      <c r="G30" s="21">
        <f t="shared" si="8"/>
        <v>0</v>
      </c>
      <c r="H30" s="21">
        <f t="shared" si="8"/>
        <v>0</v>
      </c>
      <c r="I30" s="21">
        <f t="shared" si="8"/>
        <v>0</v>
      </c>
      <c r="J30" s="21">
        <f t="shared" si="8"/>
        <v>0</v>
      </c>
      <c r="K30" s="21">
        <f t="shared" si="8"/>
        <v>0</v>
      </c>
      <c r="L30" s="21">
        <f t="shared" si="9"/>
        <v>0</v>
      </c>
      <c r="M30" s="21">
        <f t="shared" si="9"/>
        <v>0</v>
      </c>
      <c r="N30" s="21">
        <f t="shared" si="9"/>
        <v>0</v>
      </c>
      <c r="O30" s="21">
        <f t="shared" si="9"/>
        <v>0</v>
      </c>
      <c r="P30" s="21">
        <f t="shared" si="6"/>
        <v>0</v>
      </c>
      <c r="Q30" s="21">
        <f t="shared" si="6"/>
        <v>0</v>
      </c>
      <c r="R30" s="21">
        <f t="shared" si="6"/>
        <v>0</v>
      </c>
      <c r="S30" s="21">
        <f t="shared" si="10"/>
        <v>0</v>
      </c>
      <c r="T30" s="21">
        <f t="shared" si="10"/>
        <v>0</v>
      </c>
      <c r="U30" s="21">
        <f t="shared" si="10"/>
        <v>0</v>
      </c>
      <c r="V30" s="21">
        <f t="shared" si="6"/>
        <v>0</v>
      </c>
      <c r="W30" s="21">
        <f t="shared" si="6"/>
        <v>0</v>
      </c>
      <c r="X30" s="10">
        <f t="shared" si="7"/>
        <v>0</v>
      </c>
      <c r="Y30" s="10">
        <f t="shared" si="4"/>
        <v>0</v>
      </c>
    </row>
    <row r="31" spans="1:25" ht="12.75" x14ac:dyDescent="0.15">
      <c r="A31" s="16" t="s">
        <v>78</v>
      </c>
      <c r="B31" s="26">
        <v>0</v>
      </c>
      <c r="C31" s="20">
        <f t="shared" si="5"/>
        <v>0</v>
      </c>
      <c r="D31" s="21">
        <f t="shared" si="6"/>
        <v>0</v>
      </c>
      <c r="E31" s="21">
        <f t="shared" si="8"/>
        <v>0</v>
      </c>
      <c r="F31" s="21">
        <f t="shared" si="8"/>
        <v>0</v>
      </c>
      <c r="G31" s="21">
        <f t="shared" si="8"/>
        <v>0</v>
      </c>
      <c r="H31" s="21">
        <f t="shared" si="8"/>
        <v>0</v>
      </c>
      <c r="I31" s="21">
        <f t="shared" si="8"/>
        <v>0</v>
      </c>
      <c r="J31" s="21">
        <f t="shared" si="8"/>
        <v>0</v>
      </c>
      <c r="K31" s="21">
        <f t="shared" si="8"/>
        <v>0</v>
      </c>
      <c r="L31" s="21">
        <f t="shared" si="9"/>
        <v>0</v>
      </c>
      <c r="M31" s="21">
        <f t="shared" si="9"/>
        <v>0</v>
      </c>
      <c r="N31" s="21">
        <f t="shared" si="9"/>
        <v>0</v>
      </c>
      <c r="O31" s="21">
        <f t="shared" si="9"/>
        <v>0</v>
      </c>
      <c r="P31" s="21">
        <f t="shared" si="6"/>
        <v>0</v>
      </c>
      <c r="Q31" s="21">
        <f t="shared" si="6"/>
        <v>0</v>
      </c>
      <c r="R31" s="21">
        <f t="shared" si="6"/>
        <v>0</v>
      </c>
      <c r="S31" s="21">
        <f t="shared" si="10"/>
        <v>0</v>
      </c>
      <c r="T31" s="21">
        <f t="shared" si="10"/>
        <v>0</v>
      </c>
      <c r="U31" s="21">
        <f t="shared" si="10"/>
        <v>0</v>
      </c>
      <c r="V31" s="21">
        <f t="shared" si="6"/>
        <v>0</v>
      </c>
      <c r="W31" s="21">
        <f t="shared" si="6"/>
        <v>0</v>
      </c>
      <c r="X31" s="10">
        <f t="shared" si="7"/>
        <v>0</v>
      </c>
      <c r="Y31" s="10">
        <f t="shared" si="4"/>
        <v>0</v>
      </c>
    </row>
    <row r="32" spans="1:25" ht="12.75" x14ac:dyDescent="0.15">
      <c r="A32" s="16" t="s">
        <v>80</v>
      </c>
      <c r="B32" s="26">
        <v>0</v>
      </c>
      <c r="C32" s="20">
        <f t="shared" si="5"/>
        <v>0</v>
      </c>
      <c r="D32" s="21">
        <f>ROUNDDOWN($C32*D$3,0)</f>
        <v>0</v>
      </c>
      <c r="E32" s="21">
        <f t="shared" si="8"/>
        <v>0</v>
      </c>
      <c r="F32" s="21">
        <f t="shared" si="8"/>
        <v>0</v>
      </c>
      <c r="G32" s="21">
        <f t="shared" si="8"/>
        <v>0</v>
      </c>
      <c r="H32" s="21">
        <f t="shared" si="8"/>
        <v>0</v>
      </c>
      <c r="I32" s="21">
        <f t="shared" si="8"/>
        <v>0</v>
      </c>
      <c r="J32" s="21">
        <f t="shared" si="8"/>
        <v>0</v>
      </c>
      <c r="K32" s="21">
        <f t="shared" si="8"/>
        <v>0</v>
      </c>
      <c r="L32" s="21">
        <f t="shared" si="9"/>
        <v>0</v>
      </c>
      <c r="M32" s="21">
        <f t="shared" si="9"/>
        <v>0</v>
      </c>
      <c r="N32" s="21">
        <f t="shared" si="9"/>
        <v>0</v>
      </c>
      <c r="O32" s="21">
        <f t="shared" si="9"/>
        <v>0</v>
      </c>
      <c r="P32" s="21">
        <f t="shared" si="6"/>
        <v>0</v>
      </c>
      <c r="Q32" s="21">
        <f t="shared" ref="Q32:W47" si="11">ROUNDDOWN($C32*Q$3,0)</f>
        <v>0</v>
      </c>
      <c r="R32" s="21">
        <f t="shared" si="11"/>
        <v>0</v>
      </c>
      <c r="S32" s="21">
        <f t="shared" si="11"/>
        <v>0</v>
      </c>
      <c r="T32" s="21">
        <f t="shared" si="11"/>
        <v>0</v>
      </c>
      <c r="U32" s="21">
        <f t="shared" si="11"/>
        <v>0</v>
      </c>
      <c r="V32" s="21">
        <f t="shared" si="11"/>
        <v>0</v>
      </c>
      <c r="W32" s="21">
        <f t="shared" si="11"/>
        <v>0</v>
      </c>
      <c r="X32" s="10">
        <f t="shared" si="7"/>
        <v>0</v>
      </c>
      <c r="Y32" s="10">
        <f t="shared" si="4"/>
        <v>0</v>
      </c>
    </row>
    <row r="33" spans="1:25" ht="12.75" x14ac:dyDescent="0.15">
      <c r="A33" s="16" t="s">
        <v>81</v>
      </c>
      <c r="B33" s="26">
        <v>0</v>
      </c>
      <c r="C33" s="20">
        <f t="shared" si="5"/>
        <v>0</v>
      </c>
      <c r="D33" s="21">
        <f>ROUNDDOWN($C33*D$3,0)</f>
        <v>0</v>
      </c>
      <c r="E33" s="21">
        <f t="shared" si="8"/>
        <v>0</v>
      </c>
      <c r="F33" s="21">
        <f t="shared" si="8"/>
        <v>0</v>
      </c>
      <c r="G33" s="21">
        <f t="shared" si="8"/>
        <v>0</v>
      </c>
      <c r="H33" s="21">
        <f t="shared" si="8"/>
        <v>0</v>
      </c>
      <c r="I33" s="21">
        <f t="shared" si="8"/>
        <v>0</v>
      </c>
      <c r="J33" s="21">
        <f t="shared" si="8"/>
        <v>0</v>
      </c>
      <c r="K33" s="21">
        <f t="shared" si="8"/>
        <v>0</v>
      </c>
      <c r="L33" s="21">
        <f t="shared" si="9"/>
        <v>0</v>
      </c>
      <c r="M33" s="21">
        <f t="shared" si="9"/>
        <v>0</v>
      </c>
      <c r="N33" s="21">
        <f t="shared" si="9"/>
        <v>0</v>
      </c>
      <c r="O33" s="21">
        <f t="shared" si="9"/>
        <v>0</v>
      </c>
      <c r="P33" s="21">
        <f t="shared" si="6"/>
        <v>0</v>
      </c>
      <c r="Q33" s="21">
        <f t="shared" si="11"/>
        <v>0</v>
      </c>
      <c r="R33" s="21">
        <f t="shared" si="11"/>
        <v>0</v>
      </c>
      <c r="S33" s="21">
        <f t="shared" si="11"/>
        <v>0</v>
      </c>
      <c r="T33" s="21">
        <f t="shared" si="11"/>
        <v>0</v>
      </c>
      <c r="U33" s="21">
        <f t="shared" si="11"/>
        <v>0</v>
      </c>
      <c r="V33" s="21">
        <f t="shared" si="11"/>
        <v>0</v>
      </c>
      <c r="W33" s="21">
        <f t="shared" si="11"/>
        <v>0</v>
      </c>
      <c r="X33" s="10">
        <f t="shared" si="7"/>
        <v>0</v>
      </c>
      <c r="Y33" s="10">
        <f t="shared" si="4"/>
        <v>0</v>
      </c>
    </row>
    <row r="34" spans="1:25" ht="12.75" x14ac:dyDescent="0.15">
      <c r="A34" s="16" t="s">
        <v>82</v>
      </c>
      <c r="B34" s="26">
        <v>0</v>
      </c>
      <c r="C34" s="20">
        <f t="shared" si="5"/>
        <v>0</v>
      </c>
      <c r="D34" s="21">
        <f>ROUNDDOWN($C34*D$3,0)</f>
        <v>0</v>
      </c>
      <c r="E34" s="21">
        <f t="shared" si="8"/>
        <v>0</v>
      </c>
      <c r="F34" s="21">
        <f t="shared" si="8"/>
        <v>0</v>
      </c>
      <c r="G34" s="21">
        <f t="shared" si="8"/>
        <v>0</v>
      </c>
      <c r="H34" s="21">
        <f t="shared" si="8"/>
        <v>0</v>
      </c>
      <c r="I34" s="21">
        <f t="shared" si="8"/>
        <v>0</v>
      </c>
      <c r="J34" s="21">
        <f t="shared" si="8"/>
        <v>0</v>
      </c>
      <c r="K34" s="21">
        <f t="shared" si="8"/>
        <v>0</v>
      </c>
      <c r="L34" s="21">
        <f t="shared" si="9"/>
        <v>0</v>
      </c>
      <c r="M34" s="21">
        <f t="shared" si="9"/>
        <v>0</v>
      </c>
      <c r="N34" s="21">
        <f t="shared" si="9"/>
        <v>0</v>
      </c>
      <c r="O34" s="21">
        <f t="shared" si="9"/>
        <v>0</v>
      </c>
      <c r="P34" s="21">
        <f t="shared" si="6"/>
        <v>0</v>
      </c>
      <c r="Q34" s="21">
        <f t="shared" si="11"/>
        <v>0</v>
      </c>
      <c r="R34" s="21">
        <f t="shared" si="11"/>
        <v>0</v>
      </c>
      <c r="S34" s="21">
        <f t="shared" si="11"/>
        <v>0</v>
      </c>
      <c r="T34" s="21">
        <f t="shared" si="11"/>
        <v>0</v>
      </c>
      <c r="U34" s="21">
        <f t="shared" si="11"/>
        <v>0</v>
      </c>
      <c r="V34" s="21">
        <f t="shared" si="11"/>
        <v>0</v>
      </c>
      <c r="W34" s="21">
        <f t="shared" si="11"/>
        <v>0</v>
      </c>
      <c r="X34" s="10">
        <f t="shared" si="7"/>
        <v>0</v>
      </c>
      <c r="Y34" s="10">
        <f t="shared" si="4"/>
        <v>0</v>
      </c>
    </row>
    <row r="35" spans="1:25" ht="12.75" x14ac:dyDescent="0.15">
      <c r="A35" s="16" t="s">
        <v>83</v>
      </c>
      <c r="B35" s="26">
        <v>0</v>
      </c>
      <c r="C35" s="20">
        <f t="shared" si="5"/>
        <v>0</v>
      </c>
      <c r="D35" s="21">
        <f>ROUNDDOWN($C35*D$3,0)</f>
        <v>0</v>
      </c>
      <c r="E35" s="21">
        <f t="shared" si="8"/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21">
        <f t="shared" si="8"/>
        <v>0</v>
      </c>
      <c r="J35" s="21">
        <f t="shared" si="8"/>
        <v>0</v>
      </c>
      <c r="K35" s="21">
        <f t="shared" si="8"/>
        <v>0</v>
      </c>
      <c r="L35" s="21">
        <f t="shared" si="9"/>
        <v>0</v>
      </c>
      <c r="M35" s="21">
        <f t="shared" si="9"/>
        <v>0</v>
      </c>
      <c r="N35" s="21">
        <f t="shared" si="9"/>
        <v>0</v>
      </c>
      <c r="O35" s="21">
        <f t="shared" si="9"/>
        <v>0</v>
      </c>
      <c r="P35" s="21">
        <f t="shared" si="6"/>
        <v>0</v>
      </c>
      <c r="Q35" s="21">
        <f t="shared" si="11"/>
        <v>0</v>
      </c>
      <c r="R35" s="21">
        <f t="shared" si="11"/>
        <v>0</v>
      </c>
      <c r="S35" s="21">
        <f t="shared" si="11"/>
        <v>0</v>
      </c>
      <c r="T35" s="21">
        <f t="shared" si="11"/>
        <v>0</v>
      </c>
      <c r="U35" s="21">
        <f t="shared" si="11"/>
        <v>0</v>
      </c>
      <c r="V35" s="21">
        <f t="shared" si="11"/>
        <v>0</v>
      </c>
      <c r="W35" s="21">
        <f t="shared" si="11"/>
        <v>0</v>
      </c>
      <c r="X35" s="10">
        <f t="shared" si="7"/>
        <v>0</v>
      </c>
      <c r="Y35" s="10">
        <f t="shared" si="4"/>
        <v>0</v>
      </c>
    </row>
    <row r="36" spans="1:25" ht="12.75" x14ac:dyDescent="0.15">
      <c r="A36" s="16" t="s">
        <v>84</v>
      </c>
      <c r="B36" s="26">
        <v>0</v>
      </c>
      <c r="C36" s="20">
        <f t="shared" si="5"/>
        <v>0</v>
      </c>
      <c r="D36" s="21">
        <f t="shared" si="6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9"/>
        <v>0</v>
      </c>
      <c r="M36" s="21">
        <f t="shared" si="9"/>
        <v>0</v>
      </c>
      <c r="N36" s="21">
        <f t="shared" si="9"/>
        <v>0</v>
      </c>
      <c r="O36" s="21">
        <f t="shared" si="9"/>
        <v>0</v>
      </c>
      <c r="P36" s="21">
        <f t="shared" si="6"/>
        <v>0</v>
      </c>
      <c r="Q36" s="21">
        <f t="shared" si="11"/>
        <v>0</v>
      </c>
      <c r="R36" s="21">
        <f t="shared" si="11"/>
        <v>0</v>
      </c>
      <c r="S36" s="21">
        <f t="shared" si="11"/>
        <v>0</v>
      </c>
      <c r="T36" s="21">
        <f t="shared" si="11"/>
        <v>0</v>
      </c>
      <c r="U36" s="21">
        <f t="shared" si="11"/>
        <v>0</v>
      </c>
      <c r="V36" s="21">
        <f t="shared" si="11"/>
        <v>0</v>
      </c>
      <c r="W36" s="21">
        <f t="shared" si="11"/>
        <v>0</v>
      </c>
      <c r="X36" s="10">
        <f t="shared" si="7"/>
        <v>0</v>
      </c>
      <c r="Y36" s="10">
        <f t="shared" si="4"/>
        <v>0</v>
      </c>
    </row>
    <row r="37" spans="1:25" ht="12.75" x14ac:dyDescent="0.15">
      <c r="A37" s="16" t="s">
        <v>85</v>
      </c>
      <c r="B37" s="26">
        <v>0</v>
      </c>
      <c r="C37" s="20">
        <f t="shared" si="5"/>
        <v>0</v>
      </c>
      <c r="D37" s="21">
        <f>ROUNDDOWN($C37*D$3,0)</f>
        <v>0</v>
      </c>
      <c r="E37" s="21">
        <f t="shared" ref="E37:K52" si="12">ROUNDDOWN($C37*E$3,0)</f>
        <v>0</v>
      </c>
      <c r="F37" s="21">
        <f t="shared" si="12"/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ref="L37:O52" si="13">ROUNDDOWN($C37*L$3,0)</f>
        <v>0</v>
      </c>
      <c r="M37" s="21">
        <f t="shared" si="13"/>
        <v>0</v>
      </c>
      <c r="N37" s="21">
        <f t="shared" si="13"/>
        <v>0</v>
      </c>
      <c r="O37" s="21">
        <f t="shared" si="13"/>
        <v>0</v>
      </c>
      <c r="P37" s="21">
        <f t="shared" si="6"/>
        <v>0</v>
      </c>
      <c r="Q37" s="21">
        <f t="shared" si="11"/>
        <v>0</v>
      </c>
      <c r="R37" s="21">
        <f t="shared" si="11"/>
        <v>0</v>
      </c>
      <c r="S37" s="21">
        <f t="shared" si="11"/>
        <v>0</v>
      </c>
      <c r="T37" s="21">
        <f t="shared" si="11"/>
        <v>0</v>
      </c>
      <c r="U37" s="21">
        <f t="shared" si="11"/>
        <v>0</v>
      </c>
      <c r="V37" s="21">
        <f t="shared" si="11"/>
        <v>0</v>
      </c>
      <c r="W37" s="21">
        <f t="shared" si="11"/>
        <v>0</v>
      </c>
      <c r="X37" s="10">
        <f t="shared" ref="X37:X63" si="14">SUM(D37:W37)</f>
        <v>0</v>
      </c>
      <c r="Y37" s="10">
        <f t="shared" ref="Y37:Y63" si="15">X37-C37</f>
        <v>0</v>
      </c>
    </row>
    <row r="38" spans="1:25" ht="12.75" x14ac:dyDescent="0.15">
      <c r="A38" s="16" t="s">
        <v>86</v>
      </c>
      <c r="B38" s="26">
        <v>0</v>
      </c>
      <c r="C38" s="20">
        <f t="shared" si="5"/>
        <v>0</v>
      </c>
      <c r="D38" s="21">
        <f t="shared" si="6"/>
        <v>0</v>
      </c>
      <c r="E38" s="21">
        <f t="shared" si="12"/>
        <v>0</v>
      </c>
      <c r="F38" s="21">
        <f t="shared" si="12"/>
        <v>0</v>
      </c>
      <c r="G38" s="21">
        <f t="shared" si="12"/>
        <v>0</v>
      </c>
      <c r="H38" s="21">
        <f t="shared" si="12"/>
        <v>0</v>
      </c>
      <c r="I38" s="21">
        <f t="shared" si="12"/>
        <v>0</v>
      </c>
      <c r="J38" s="21">
        <f t="shared" si="12"/>
        <v>0</v>
      </c>
      <c r="K38" s="21">
        <f t="shared" si="12"/>
        <v>0</v>
      </c>
      <c r="L38" s="21">
        <f t="shared" si="13"/>
        <v>0</v>
      </c>
      <c r="M38" s="21">
        <f t="shared" si="13"/>
        <v>0</v>
      </c>
      <c r="N38" s="21">
        <f t="shared" si="13"/>
        <v>0</v>
      </c>
      <c r="O38" s="21">
        <f t="shared" si="13"/>
        <v>0</v>
      </c>
      <c r="P38" s="21">
        <f t="shared" si="6"/>
        <v>0</v>
      </c>
      <c r="Q38" s="21">
        <f t="shared" si="11"/>
        <v>0</v>
      </c>
      <c r="R38" s="21">
        <f t="shared" si="11"/>
        <v>0</v>
      </c>
      <c r="S38" s="21">
        <f t="shared" si="11"/>
        <v>0</v>
      </c>
      <c r="T38" s="21">
        <f t="shared" si="11"/>
        <v>0</v>
      </c>
      <c r="U38" s="21">
        <f t="shared" si="11"/>
        <v>0</v>
      </c>
      <c r="V38" s="21">
        <f t="shared" si="11"/>
        <v>0</v>
      </c>
      <c r="W38" s="21">
        <f t="shared" si="11"/>
        <v>0</v>
      </c>
      <c r="X38" s="10">
        <f t="shared" si="14"/>
        <v>0</v>
      </c>
      <c r="Y38" s="10">
        <f t="shared" si="15"/>
        <v>0</v>
      </c>
    </row>
    <row r="39" spans="1:25" ht="12.75" x14ac:dyDescent="0.15">
      <c r="A39" s="16" t="s">
        <v>87</v>
      </c>
      <c r="B39" s="26">
        <v>0</v>
      </c>
      <c r="C39" s="20">
        <f t="shared" si="5"/>
        <v>0</v>
      </c>
      <c r="D39" s="21">
        <f t="shared" si="6"/>
        <v>0</v>
      </c>
      <c r="E39" s="21">
        <f t="shared" si="12"/>
        <v>0</v>
      </c>
      <c r="F39" s="21">
        <f t="shared" si="12"/>
        <v>0</v>
      </c>
      <c r="G39" s="21">
        <f t="shared" si="12"/>
        <v>0</v>
      </c>
      <c r="H39" s="21">
        <f t="shared" si="12"/>
        <v>0</v>
      </c>
      <c r="I39" s="21">
        <f t="shared" si="12"/>
        <v>0</v>
      </c>
      <c r="J39" s="21">
        <f t="shared" si="12"/>
        <v>0</v>
      </c>
      <c r="K39" s="21">
        <f t="shared" si="12"/>
        <v>0</v>
      </c>
      <c r="L39" s="21">
        <f t="shared" si="13"/>
        <v>0</v>
      </c>
      <c r="M39" s="21">
        <f t="shared" si="13"/>
        <v>0</v>
      </c>
      <c r="N39" s="21">
        <f t="shared" si="13"/>
        <v>0</v>
      </c>
      <c r="O39" s="21">
        <f t="shared" si="13"/>
        <v>0</v>
      </c>
      <c r="P39" s="21">
        <f t="shared" si="6"/>
        <v>0</v>
      </c>
      <c r="Q39" s="21">
        <f t="shared" si="11"/>
        <v>0</v>
      </c>
      <c r="R39" s="21">
        <f t="shared" si="11"/>
        <v>0</v>
      </c>
      <c r="S39" s="21">
        <f t="shared" si="11"/>
        <v>0</v>
      </c>
      <c r="T39" s="21">
        <f t="shared" si="11"/>
        <v>0</v>
      </c>
      <c r="U39" s="21">
        <f t="shared" si="11"/>
        <v>0</v>
      </c>
      <c r="V39" s="21">
        <f t="shared" si="11"/>
        <v>0</v>
      </c>
      <c r="W39" s="21">
        <f t="shared" si="11"/>
        <v>0</v>
      </c>
      <c r="X39" s="10">
        <f t="shared" si="14"/>
        <v>0</v>
      </c>
      <c r="Y39" s="10">
        <f t="shared" si="15"/>
        <v>0</v>
      </c>
    </row>
    <row r="40" spans="1:25" ht="12.75" x14ac:dyDescent="0.15">
      <c r="A40" s="16" t="s">
        <v>88</v>
      </c>
      <c r="B40" s="26">
        <v>0</v>
      </c>
      <c r="C40" s="20">
        <f t="shared" si="5"/>
        <v>0</v>
      </c>
      <c r="D40" s="21">
        <f t="shared" si="6"/>
        <v>0</v>
      </c>
      <c r="E40" s="21">
        <f t="shared" si="12"/>
        <v>0</v>
      </c>
      <c r="F40" s="21">
        <f t="shared" si="12"/>
        <v>0</v>
      </c>
      <c r="G40" s="21">
        <f t="shared" si="12"/>
        <v>0</v>
      </c>
      <c r="H40" s="21">
        <f t="shared" si="12"/>
        <v>0</v>
      </c>
      <c r="I40" s="21">
        <f t="shared" si="12"/>
        <v>0</v>
      </c>
      <c r="J40" s="21">
        <f t="shared" si="12"/>
        <v>0</v>
      </c>
      <c r="K40" s="21">
        <f t="shared" si="12"/>
        <v>0</v>
      </c>
      <c r="L40" s="21">
        <f t="shared" si="13"/>
        <v>0</v>
      </c>
      <c r="M40" s="21">
        <f t="shared" si="13"/>
        <v>0</v>
      </c>
      <c r="N40" s="21">
        <f t="shared" si="13"/>
        <v>0</v>
      </c>
      <c r="O40" s="21">
        <f t="shared" si="13"/>
        <v>0</v>
      </c>
      <c r="P40" s="21">
        <f t="shared" si="6"/>
        <v>0</v>
      </c>
      <c r="Q40" s="21">
        <f t="shared" si="11"/>
        <v>0</v>
      </c>
      <c r="R40" s="21">
        <f t="shared" si="11"/>
        <v>0</v>
      </c>
      <c r="S40" s="21">
        <f t="shared" si="11"/>
        <v>0</v>
      </c>
      <c r="T40" s="21">
        <f t="shared" si="11"/>
        <v>0</v>
      </c>
      <c r="U40" s="21">
        <f t="shared" si="11"/>
        <v>0</v>
      </c>
      <c r="V40" s="21">
        <f t="shared" si="11"/>
        <v>0</v>
      </c>
      <c r="W40" s="21">
        <f t="shared" si="11"/>
        <v>0</v>
      </c>
      <c r="X40" s="10">
        <f t="shared" si="14"/>
        <v>0</v>
      </c>
      <c r="Y40" s="10">
        <f t="shared" si="15"/>
        <v>0</v>
      </c>
    </row>
    <row r="41" spans="1:25" ht="12.75" x14ac:dyDescent="0.15">
      <c r="A41" s="16" t="s">
        <v>76</v>
      </c>
      <c r="B41" s="26">
        <v>0</v>
      </c>
      <c r="C41" s="20">
        <f t="shared" si="5"/>
        <v>0</v>
      </c>
      <c r="D41" s="21">
        <f t="shared" si="6"/>
        <v>0</v>
      </c>
      <c r="E41" s="21">
        <f t="shared" si="12"/>
        <v>0</v>
      </c>
      <c r="F41" s="21">
        <f t="shared" si="12"/>
        <v>0</v>
      </c>
      <c r="G41" s="21">
        <f t="shared" si="12"/>
        <v>0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3"/>
        <v>0</v>
      </c>
      <c r="M41" s="21">
        <f t="shared" si="13"/>
        <v>0</v>
      </c>
      <c r="N41" s="21">
        <f t="shared" si="13"/>
        <v>0</v>
      </c>
      <c r="O41" s="21">
        <f t="shared" si="13"/>
        <v>0</v>
      </c>
      <c r="P41" s="21">
        <f t="shared" si="6"/>
        <v>0</v>
      </c>
      <c r="Q41" s="21">
        <f t="shared" si="11"/>
        <v>0</v>
      </c>
      <c r="R41" s="21">
        <f t="shared" si="11"/>
        <v>0</v>
      </c>
      <c r="S41" s="21">
        <f t="shared" si="11"/>
        <v>0</v>
      </c>
      <c r="T41" s="21">
        <f t="shared" si="11"/>
        <v>0</v>
      </c>
      <c r="U41" s="21">
        <f t="shared" si="11"/>
        <v>0</v>
      </c>
      <c r="V41" s="21">
        <f t="shared" si="11"/>
        <v>0</v>
      </c>
      <c r="W41" s="21">
        <f t="shared" si="11"/>
        <v>0</v>
      </c>
      <c r="X41" s="10">
        <f t="shared" si="14"/>
        <v>0</v>
      </c>
      <c r="Y41" s="10">
        <f t="shared" si="15"/>
        <v>0</v>
      </c>
    </row>
    <row r="42" spans="1:25" ht="12.75" x14ac:dyDescent="0.15">
      <c r="A42" s="16" t="s">
        <v>89</v>
      </c>
      <c r="B42" s="26">
        <v>0</v>
      </c>
      <c r="C42" s="20">
        <f t="shared" si="5"/>
        <v>0</v>
      </c>
      <c r="D42" s="21">
        <f t="shared" si="6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  <c r="K42" s="21">
        <f t="shared" si="12"/>
        <v>0</v>
      </c>
      <c r="L42" s="21">
        <f t="shared" si="13"/>
        <v>0</v>
      </c>
      <c r="M42" s="21">
        <f t="shared" si="13"/>
        <v>0</v>
      </c>
      <c r="N42" s="21">
        <f t="shared" si="13"/>
        <v>0</v>
      </c>
      <c r="O42" s="21">
        <f t="shared" si="13"/>
        <v>0</v>
      </c>
      <c r="P42" s="21">
        <f t="shared" si="6"/>
        <v>0</v>
      </c>
      <c r="Q42" s="21">
        <f t="shared" si="11"/>
        <v>0</v>
      </c>
      <c r="R42" s="21">
        <f t="shared" si="11"/>
        <v>0</v>
      </c>
      <c r="S42" s="21">
        <f t="shared" si="11"/>
        <v>0</v>
      </c>
      <c r="T42" s="21">
        <f t="shared" si="11"/>
        <v>0</v>
      </c>
      <c r="U42" s="21">
        <f t="shared" si="11"/>
        <v>0</v>
      </c>
      <c r="V42" s="21">
        <f t="shared" si="11"/>
        <v>0</v>
      </c>
      <c r="W42" s="21">
        <f t="shared" si="11"/>
        <v>0</v>
      </c>
      <c r="X42" s="10">
        <f t="shared" si="14"/>
        <v>0</v>
      </c>
      <c r="Y42" s="10">
        <f t="shared" si="15"/>
        <v>0</v>
      </c>
    </row>
    <row r="43" spans="1:25" ht="12.75" x14ac:dyDescent="0.15">
      <c r="A43" s="16" t="s">
        <v>90</v>
      </c>
      <c r="B43" s="26">
        <v>0</v>
      </c>
      <c r="C43" s="20">
        <f t="shared" si="5"/>
        <v>0</v>
      </c>
      <c r="D43" s="21">
        <f t="shared" si="6"/>
        <v>0</v>
      </c>
      <c r="E43" s="21">
        <f t="shared" si="12"/>
        <v>0</v>
      </c>
      <c r="F43" s="21">
        <f t="shared" si="12"/>
        <v>0</v>
      </c>
      <c r="G43" s="21">
        <f t="shared" si="12"/>
        <v>0</v>
      </c>
      <c r="H43" s="21">
        <f t="shared" si="12"/>
        <v>0</v>
      </c>
      <c r="I43" s="21">
        <f t="shared" si="12"/>
        <v>0</v>
      </c>
      <c r="J43" s="21">
        <f t="shared" si="12"/>
        <v>0</v>
      </c>
      <c r="K43" s="21">
        <f t="shared" si="12"/>
        <v>0</v>
      </c>
      <c r="L43" s="21">
        <f t="shared" si="13"/>
        <v>0</v>
      </c>
      <c r="M43" s="21">
        <f t="shared" si="13"/>
        <v>0</v>
      </c>
      <c r="N43" s="21">
        <f t="shared" si="13"/>
        <v>0</v>
      </c>
      <c r="O43" s="21">
        <f t="shared" si="13"/>
        <v>0</v>
      </c>
      <c r="P43" s="21">
        <f t="shared" si="6"/>
        <v>0</v>
      </c>
      <c r="Q43" s="21">
        <f t="shared" si="11"/>
        <v>0</v>
      </c>
      <c r="R43" s="21">
        <f t="shared" si="11"/>
        <v>0</v>
      </c>
      <c r="S43" s="21">
        <f t="shared" si="11"/>
        <v>0</v>
      </c>
      <c r="T43" s="21">
        <f t="shared" si="11"/>
        <v>0</v>
      </c>
      <c r="U43" s="21">
        <f t="shared" si="11"/>
        <v>0</v>
      </c>
      <c r="V43" s="21">
        <f t="shared" si="11"/>
        <v>0</v>
      </c>
      <c r="W43" s="21">
        <f t="shared" si="11"/>
        <v>0</v>
      </c>
      <c r="X43" s="10">
        <f t="shared" si="14"/>
        <v>0</v>
      </c>
      <c r="Y43" s="10">
        <f t="shared" si="15"/>
        <v>0</v>
      </c>
    </row>
    <row r="44" spans="1:25" ht="12.75" x14ac:dyDescent="0.15">
      <c r="A44" s="16" t="s">
        <v>91</v>
      </c>
      <c r="B44" s="26">
        <v>0</v>
      </c>
      <c r="C44" s="20">
        <f t="shared" si="5"/>
        <v>0</v>
      </c>
      <c r="D44" s="21">
        <f t="shared" si="6"/>
        <v>0</v>
      </c>
      <c r="E44" s="21">
        <f t="shared" si="12"/>
        <v>0</v>
      </c>
      <c r="F44" s="21">
        <f t="shared" si="12"/>
        <v>0</v>
      </c>
      <c r="G44" s="21">
        <f t="shared" si="12"/>
        <v>0</v>
      </c>
      <c r="H44" s="21">
        <f t="shared" si="12"/>
        <v>0</v>
      </c>
      <c r="I44" s="21">
        <f t="shared" si="12"/>
        <v>0</v>
      </c>
      <c r="J44" s="21">
        <f t="shared" si="12"/>
        <v>0</v>
      </c>
      <c r="K44" s="21">
        <f t="shared" si="12"/>
        <v>0</v>
      </c>
      <c r="L44" s="21">
        <f t="shared" si="13"/>
        <v>0</v>
      </c>
      <c r="M44" s="21">
        <f t="shared" si="13"/>
        <v>0</v>
      </c>
      <c r="N44" s="21">
        <f t="shared" si="13"/>
        <v>0</v>
      </c>
      <c r="O44" s="21">
        <f t="shared" si="13"/>
        <v>0</v>
      </c>
      <c r="P44" s="21">
        <f t="shared" si="6"/>
        <v>0</v>
      </c>
      <c r="Q44" s="21">
        <f t="shared" si="11"/>
        <v>0</v>
      </c>
      <c r="R44" s="21">
        <f t="shared" si="11"/>
        <v>0</v>
      </c>
      <c r="S44" s="21">
        <f t="shared" si="11"/>
        <v>0</v>
      </c>
      <c r="T44" s="21">
        <f t="shared" si="11"/>
        <v>0</v>
      </c>
      <c r="U44" s="21">
        <f t="shared" si="11"/>
        <v>0</v>
      </c>
      <c r="V44" s="21">
        <f t="shared" si="11"/>
        <v>0</v>
      </c>
      <c r="W44" s="21">
        <f t="shared" si="11"/>
        <v>0</v>
      </c>
      <c r="X44" s="10">
        <f t="shared" si="14"/>
        <v>0</v>
      </c>
      <c r="Y44" s="10">
        <f t="shared" si="15"/>
        <v>0</v>
      </c>
    </row>
    <row r="45" spans="1:25" ht="12.75" x14ac:dyDescent="0.15">
      <c r="A45" s="16" t="s">
        <v>92</v>
      </c>
      <c r="B45" s="26">
        <v>0</v>
      </c>
      <c r="C45" s="20">
        <f t="shared" si="5"/>
        <v>0</v>
      </c>
      <c r="D45" s="21">
        <f>ROUNDDOWN($C45*D$3,0)</f>
        <v>0</v>
      </c>
      <c r="E45" s="21">
        <f t="shared" si="12"/>
        <v>0</v>
      </c>
      <c r="F45" s="21">
        <f t="shared" si="12"/>
        <v>0</v>
      </c>
      <c r="G45" s="21">
        <f t="shared" si="12"/>
        <v>0</v>
      </c>
      <c r="H45" s="21">
        <f t="shared" si="12"/>
        <v>0</v>
      </c>
      <c r="I45" s="21">
        <f t="shared" si="12"/>
        <v>0</v>
      </c>
      <c r="J45" s="21">
        <f t="shared" si="12"/>
        <v>0</v>
      </c>
      <c r="K45" s="21">
        <f t="shared" si="12"/>
        <v>0</v>
      </c>
      <c r="L45" s="21">
        <f t="shared" si="13"/>
        <v>0</v>
      </c>
      <c r="M45" s="21">
        <f t="shared" si="13"/>
        <v>0</v>
      </c>
      <c r="N45" s="21">
        <f t="shared" si="13"/>
        <v>0</v>
      </c>
      <c r="O45" s="21">
        <f t="shared" si="13"/>
        <v>0</v>
      </c>
      <c r="P45" s="21">
        <f t="shared" si="6"/>
        <v>0</v>
      </c>
      <c r="Q45" s="21">
        <f t="shared" si="11"/>
        <v>0</v>
      </c>
      <c r="R45" s="21">
        <f t="shared" si="11"/>
        <v>0</v>
      </c>
      <c r="S45" s="21">
        <f t="shared" si="11"/>
        <v>0</v>
      </c>
      <c r="T45" s="21">
        <f t="shared" si="11"/>
        <v>0</v>
      </c>
      <c r="U45" s="21">
        <f t="shared" si="11"/>
        <v>0</v>
      </c>
      <c r="V45" s="21">
        <f t="shared" si="11"/>
        <v>0</v>
      </c>
      <c r="W45" s="21">
        <f t="shared" si="11"/>
        <v>0</v>
      </c>
      <c r="X45" s="10">
        <f t="shared" si="14"/>
        <v>0</v>
      </c>
      <c r="Y45" s="10">
        <f t="shared" si="15"/>
        <v>0</v>
      </c>
    </row>
    <row r="46" spans="1:25" ht="12.75" x14ac:dyDescent="0.15">
      <c r="A46" s="16" t="s">
        <v>93</v>
      </c>
      <c r="B46" s="26">
        <v>0</v>
      </c>
      <c r="C46" s="20">
        <f t="shared" si="5"/>
        <v>0</v>
      </c>
      <c r="D46" s="21">
        <f t="shared" si="6"/>
        <v>0</v>
      </c>
      <c r="E46" s="21">
        <f t="shared" si="12"/>
        <v>0</v>
      </c>
      <c r="F46" s="21">
        <f t="shared" si="12"/>
        <v>0</v>
      </c>
      <c r="G46" s="21">
        <f t="shared" si="12"/>
        <v>0</v>
      </c>
      <c r="H46" s="21">
        <f t="shared" si="12"/>
        <v>0</v>
      </c>
      <c r="I46" s="21">
        <f t="shared" si="12"/>
        <v>0</v>
      </c>
      <c r="J46" s="21">
        <f t="shared" si="12"/>
        <v>0</v>
      </c>
      <c r="K46" s="21">
        <f t="shared" si="12"/>
        <v>0</v>
      </c>
      <c r="L46" s="21">
        <f t="shared" si="13"/>
        <v>0</v>
      </c>
      <c r="M46" s="21">
        <f t="shared" si="13"/>
        <v>0</v>
      </c>
      <c r="N46" s="21">
        <f t="shared" si="13"/>
        <v>0</v>
      </c>
      <c r="O46" s="21">
        <f t="shared" si="13"/>
        <v>0</v>
      </c>
      <c r="P46" s="21">
        <f t="shared" si="6"/>
        <v>0</v>
      </c>
      <c r="Q46" s="21">
        <f t="shared" si="11"/>
        <v>0</v>
      </c>
      <c r="R46" s="21">
        <f t="shared" si="11"/>
        <v>0</v>
      </c>
      <c r="S46" s="21">
        <f t="shared" si="11"/>
        <v>0</v>
      </c>
      <c r="T46" s="21">
        <f t="shared" si="11"/>
        <v>0</v>
      </c>
      <c r="U46" s="21">
        <f t="shared" si="11"/>
        <v>0</v>
      </c>
      <c r="V46" s="21">
        <f t="shared" si="11"/>
        <v>0</v>
      </c>
      <c r="W46" s="21">
        <f t="shared" si="11"/>
        <v>0</v>
      </c>
      <c r="X46" s="10">
        <f t="shared" si="14"/>
        <v>0</v>
      </c>
      <c r="Y46" s="10">
        <f t="shared" si="15"/>
        <v>0</v>
      </c>
    </row>
    <row r="47" spans="1:25" ht="12.75" x14ac:dyDescent="0.15">
      <c r="A47" s="16" t="s">
        <v>76</v>
      </c>
      <c r="B47" s="26">
        <v>0</v>
      </c>
      <c r="C47" s="20">
        <f t="shared" si="5"/>
        <v>0</v>
      </c>
      <c r="D47" s="21">
        <f>ROUNDDOWN($C47*D$3,0)</f>
        <v>0</v>
      </c>
      <c r="E47" s="21">
        <f t="shared" si="12"/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3"/>
        <v>0</v>
      </c>
      <c r="M47" s="21">
        <f t="shared" si="13"/>
        <v>0</v>
      </c>
      <c r="N47" s="21">
        <f t="shared" si="13"/>
        <v>0</v>
      </c>
      <c r="O47" s="21">
        <f t="shared" si="13"/>
        <v>0</v>
      </c>
      <c r="P47" s="21">
        <f t="shared" si="6"/>
        <v>0</v>
      </c>
      <c r="Q47" s="21">
        <f t="shared" si="11"/>
        <v>0</v>
      </c>
      <c r="R47" s="21">
        <f t="shared" si="11"/>
        <v>0</v>
      </c>
      <c r="S47" s="21">
        <f t="shared" si="11"/>
        <v>0</v>
      </c>
      <c r="T47" s="21">
        <f t="shared" si="11"/>
        <v>0</v>
      </c>
      <c r="U47" s="21">
        <f t="shared" si="11"/>
        <v>0</v>
      </c>
      <c r="V47" s="21">
        <f t="shared" si="11"/>
        <v>0</v>
      </c>
      <c r="W47" s="21">
        <f t="shared" si="11"/>
        <v>0</v>
      </c>
      <c r="X47" s="10">
        <f t="shared" si="14"/>
        <v>0</v>
      </c>
      <c r="Y47" s="10">
        <f t="shared" si="15"/>
        <v>0</v>
      </c>
    </row>
    <row r="48" spans="1:25" ht="12.75" x14ac:dyDescent="0.15">
      <c r="A48" s="16" t="s">
        <v>84</v>
      </c>
      <c r="B48" s="26">
        <v>0</v>
      </c>
      <c r="C48" s="20">
        <f t="shared" si="5"/>
        <v>0</v>
      </c>
      <c r="D48" s="21">
        <f t="shared" si="6"/>
        <v>0</v>
      </c>
      <c r="E48" s="21">
        <f t="shared" si="12"/>
        <v>0</v>
      </c>
      <c r="F48" s="21">
        <f t="shared" si="12"/>
        <v>0</v>
      </c>
      <c r="G48" s="21">
        <f t="shared" si="12"/>
        <v>0</v>
      </c>
      <c r="H48" s="21">
        <f t="shared" si="12"/>
        <v>0</v>
      </c>
      <c r="I48" s="21">
        <f t="shared" si="12"/>
        <v>0</v>
      </c>
      <c r="J48" s="21">
        <f t="shared" si="12"/>
        <v>0</v>
      </c>
      <c r="K48" s="21">
        <f t="shared" si="12"/>
        <v>0</v>
      </c>
      <c r="L48" s="21">
        <f t="shared" si="13"/>
        <v>0</v>
      </c>
      <c r="M48" s="21">
        <f t="shared" si="13"/>
        <v>0</v>
      </c>
      <c r="N48" s="21">
        <f t="shared" si="13"/>
        <v>0</v>
      </c>
      <c r="O48" s="21">
        <f t="shared" si="13"/>
        <v>0</v>
      </c>
      <c r="P48" s="21">
        <f t="shared" si="6"/>
        <v>0</v>
      </c>
      <c r="Q48" s="21">
        <f t="shared" ref="Q48:W63" si="16">ROUNDDOWN($C48*Q$3,0)</f>
        <v>0</v>
      </c>
      <c r="R48" s="21">
        <f t="shared" si="16"/>
        <v>0</v>
      </c>
      <c r="S48" s="21">
        <f t="shared" si="16"/>
        <v>0</v>
      </c>
      <c r="T48" s="21">
        <f t="shared" si="16"/>
        <v>0</v>
      </c>
      <c r="U48" s="21">
        <f t="shared" si="16"/>
        <v>0</v>
      </c>
      <c r="V48" s="21">
        <f t="shared" si="16"/>
        <v>0</v>
      </c>
      <c r="W48" s="21">
        <f t="shared" si="16"/>
        <v>0</v>
      </c>
      <c r="X48" s="10">
        <f t="shared" si="14"/>
        <v>0</v>
      </c>
      <c r="Y48" s="10">
        <f t="shared" si="15"/>
        <v>0</v>
      </c>
    </row>
    <row r="49" spans="1:25" ht="12.75" x14ac:dyDescent="0.15">
      <c r="A49" s="16" t="s">
        <v>94</v>
      </c>
      <c r="B49" s="26">
        <v>0</v>
      </c>
      <c r="C49" s="20">
        <f t="shared" si="5"/>
        <v>0</v>
      </c>
      <c r="D49" s="21">
        <f t="shared" si="6"/>
        <v>0</v>
      </c>
      <c r="E49" s="21">
        <f t="shared" si="12"/>
        <v>0</v>
      </c>
      <c r="F49" s="21">
        <f t="shared" si="12"/>
        <v>0</v>
      </c>
      <c r="G49" s="21">
        <f t="shared" si="12"/>
        <v>0</v>
      </c>
      <c r="H49" s="21">
        <f t="shared" si="12"/>
        <v>0</v>
      </c>
      <c r="I49" s="21">
        <f t="shared" si="12"/>
        <v>0</v>
      </c>
      <c r="J49" s="21">
        <f t="shared" si="12"/>
        <v>0</v>
      </c>
      <c r="K49" s="21">
        <f t="shared" si="12"/>
        <v>0</v>
      </c>
      <c r="L49" s="21">
        <f t="shared" si="13"/>
        <v>0</v>
      </c>
      <c r="M49" s="21">
        <f t="shared" si="13"/>
        <v>0</v>
      </c>
      <c r="N49" s="21">
        <f t="shared" si="13"/>
        <v>0</v>
      </c>
      <c r="O49" s="21">
        <f t="shared" si="13"/>
        <v>0</v>
      </c>
      <c r="P49" s="21">
        <f t="shared" si="6"/>
        <v>0</v>
      </c>
      <c r="Q49" s="21">
        <f t="shared" si="16"/>
        <v>0</v>
      </c>
      <c r="R49" s="21">
        <f t="shared" si="16"/>
        <v>0</v>
      </c>
      <c r="S49" s="21">
        <f t="shared" si="16"/>
        <v>0</v>
      </c>
      <c r="T49" s="21">
        <f t="shared" si="16"/>
        <v>0</v>
      </c>
      <c r="U49" s="21">
        <f t="shared" si="16"/>
        <v>0</v>
      </c>
      <c r="V49" s="21">
        <f t="shared" si="16"/>
        <v>0</v>
      </c>
      <c r="W49" s="21">
        <f t="shared" si="16"/>
        <v>0</v>
      </c>
      <c r="X49" s="10">
        <f t="shared" si="14"/>
        <v>0</v>
      </c>
      <c r="Y49" s="10">
        <f t="shared" si="15"/>
        <v>0</v>
      </c>
    </row>
    <row r="50" spans="1:25" ht="12.75" x14ac:dyDescent="0.15">
      <c r="A50" s="16" t="s">
        <v>95</v>
      </c>
      <c r="B50" s="26">
        <v>763627</v>
      </c>
      <c r="C50" s="20">
        <f t="shared" si="5"/>
        <v>764</v>
      </c>
      <c r="D50" s="21">
        <f>ROUNDDOWN($C50*D$3,0)</f>
        <v>73</v>
      </c>
      <c r="E50" s="21">
        <f t="shared" si="12"/>
        <v>29</v>
      </c>
      <c r="F50" s="21">
        <f t="shared" si="12"/>
        <v>23</v>
      </c>
      <c r="G50" s="21">
        <f t="shared" si="12"/>
        <v>24</v>
      </c>
      <c r="H50" s="21">
        <f t="shared" si="12"/>
        <v>26</v>
      </c>
      <c r="I50" s="21">
        <f t="shared" si="12"/>
        <v>17</v>
      </c>
      <c r="J50" s="21">
        <f t="shared" si="12"/>
        <v>30</v>
      </c>
      <c r="K50" s="21">
        <f t="shared" si="12"/>
        <v>54</v>
      </c>
      <c r="L50" s="21">
        <f t="shared" si="13"/>
        <v>39</v>
      </c>
      <c r="M50" s="21">
        <f t="shared" si="13"/>
        <v>64</v>
      </c>
      <c r="N50" s="21">
        <f t="shared" si="13"/>
        <v>27</v>
      </c>
      <c r="O50" s="21">
        <f t="shared" si="13"/>
        <v>23</v>
      </c>
      <c r="P50" s="21">
        <f t="shared" si="6"/>
        <v>24</v>
      </c>
      <c r="Q50" s="21">
        <f t="shared" si="16"/>
        <v>24</v>
      </c>
      <c r="R50" s="21">
        <f t="shared" si="16"/>
        <v>32</v>
      </c>
      <c r="S50" s="21">
        <f t="shared" si="16"/>
        <v>42</v>
      </c>
      <c r="T50" s="21">
        <f t="shared" si="16"/>
        <v>30</v>
      </c>
      <c r="U50" s="21">
        <f t="shared" si="16"/>
        <v>26</v>
      </c>
      <c r="V50" s="21">
        <f t="shared" si="16"/>
        <v>21</v>
      </c>
      <c r="W50" s="21">
        <f>ROUNDDOWN($C50*W$3,0)+10</f>
        <v>136</v>
      </c>
      <c r="X50" s="10">
        <f t="shared" si="14"/>
        <v>764</v>
      </c>
      <c r="Y50" s="10">
        <f t="shared" si="15"/>
        <v>0</v>
      </c>
    </row>
    <row r="51" spans="1:25" ht="12.75" x14ac:dyDescent="0.15">
      <c r="A51" s="16" t="s">
        <v>96</v>
      </c>
      <c r="B51" s="26">
        <v>155200</v>
      </c>
      <c r="C51" s="20">
        <f t="shared" si="5"/>
        <v>155</v>
      </c>
      <c r="D51" s="21">
        <f>ROUNDDOWN($C51*D$3,0)</f>
        <v>14</v>
      </c>
      <c r="E51" s="21">
        <f t="shared" si="12"/>
        <v>5</v>
      </c>
      <c r="F51" s="21">
        <f t="shared" si="12"/>
        <v>4</v>
      </c>
      <c r="G51" s="21">
        <f t="shared" si="12"/>
        <v>4</v>
      </c>
      <c r="H51" s="21">
        <f t="shared" si="12"/>
        <v>5</v>
      </c>
      <c r="I51" s="21">
        <f t="shared" si="12"/>
        <v>3</v>
      </c>
      <c r="J51" s="21">
        <f t="shared" si="12"/>
        <v>6</v>
      </c>
      <c r="K51" s="21">
        <f t="shared" si="12"/>
        <v>11</v>
      </c>
      <c r="L51" s="21">
        <f t="shared" si="13"/>
        <v>8</v>
      </c>
      <c r="M51" s="21">
        <f t="shared" si="13"/>
        <v>13</v>
      </c>
      <c r="N51" s="21">
        <f t="shared" si="13"/>
        <v>5</v>
      </c>
      <c r="O51" s="21">
        <f t="shared" si="13"/>
        <v>4</v>
      </c>
      <c r="P51" s="21">
        <f t="shared" si="6"/>
        <v>4</v>
      </c>
      <c r="Q51" s="21">
        <f t="shared" si="16"/>
        <v>5</v>
      </c>
      <c r="R51" s="21">
        <f t="shared" si="16"/>
        <v>6</v>
      </c>
      <c r="S51" s="21">
        <f t="shared" si="16"/>
        <v>8</v>
      </c>
      <c r="T51" s="21">
        <f t="shared" si="16"/>
        <v>6</v>
      </c>
      <c r="U51" s="21">
        <f t="shared" si="16"/>
        <v>5</v>
      </c>
      <c r="V51" s="21">
        <f t="shared" si="16"/>
        <v>4</v>
      </c>
      <c r="W51" s="21">
        <f>ROUNDDOWN($C51*W$3,0)+10</f>
        <v>35</v>
      </c>
      <c r="X51" s="10">
        <f t="shared" si="14"/>
        <v>155</v>
      </c>
      <c r="Y51" s="10">
        <f t="shared" si="15"/>
        <v>0</v>
      </c>
    </row>
    <row r="52" spans="1:25" ht="12.75" x14ac:dyDescent="0.15">
      <c r="A52" s="16" t="s">
        <v>155</v>
      </c>
      <c r="B52" s="26">
        <v>155200</v>
      </c>
      <c r="C52" s="20">
        <f t="shared" si="5"/>
        <v>155</v>
      </c>
      <c r="D52" s="21">
        <f>ROUNDDOWN($C52*D$3,0)</f>
        <v>14</v>
      </c>
      <c r="E52" s="21">
        <f t="shared" si="12"/>
        <v>5</v>
      </c>
      <c r="F52" s="21">
        <f t="shared" si="12"/>
        <v>4</v>
      </c>
      <c r="G52" s="21">
        <f t="shared" si="12"/>
        <v>4</v>
      </c>
      <c r="H52" s="21">
        <f t="shared" si="12"/>
        <v>5</v>
      </c>
      <c r="I52" s="21">
        <f t="shared" si="12"/>
        <v>3</v>
      </c>
      <c r="J52" s="21">
        <f t="shared" si="12"/>
        <v>6</v>
      </c>
      <c r="K52" s="21">
        <f t="shared" si="12"/>
        <v>11</v>
      </c>
      <c r="L52" s="21">
        <f t="shared" si="13"/>
        <v>8</v>
      </c>
      <c r="M52" s="21">
        <f t="shared" si="13"/>
        <v>13</v>
      </c>
      <c r="N52" s="21">
        <f t="shared" si="13"/>
        <v>5</v>
      </c>
      <c r="O52" s="21">
        <f t="shared" si="13"/>
        <v>4</v>
      </c>
      <c r="P52" s="21">
        <f t="shared" si="6"/>
        <v>4</v>
      </c>
      <c r="Q52" s="21">
        <f t="shared" si="16"/>
        <v>5</v>
      </c>
      <c r="R52" s="21">
        <f t="shared" si="16"/>
        <v>6</v>
      </c>
      <c r="S52" s="21">
        <f t="shared" si="16"/>
        <v>8</v>
      </c>
      <c r="T52" s="21">
        <f t="shared" si="16"/>
        <v>6</v>
      </c>
      <c r="U52" s="21">
        <f t="shared" si="16"/>
        <v>5</v>
      </c>
      <c r="V52" s="21">
        <f t="shared" si="16"/>
        <v>4</v>
      </c>
      <c r="W52" s="21">
        <f>ROUNDDOWN($C52*W$3,0)+10</f>
        <v>35</v>
      </c>
      <c r="X52" s="10">
        <f t="shared" si="14"/>
        <v>155</v>
      </c>
      <c r="Y52" s="10">
        <f t="shared" si="15"/>
        <v>0</v>
      </c>
    </row>
    <row r="53" spans="1:25" ht="12.75" x14ac:dyDescent="0.15">
      <c r="A53" s="16" t="s">
        <v>156</v>
      </c>
      <c r="B53" s="26"/>
      <c r="C53" s="20">
        <f t="shared" si="5"/>
        <v>0</v>
      </c>
      <c r="D53" s="21">
        <f>ROUNDDOWN($C53*D$3,0)</f>
        <v>0</v>
      </c>
      <c r="E53" s="21">
        <f t="shared" ref="E53:K63" si="17">ROUNDDOWN($C53*E$3,0)</f>
        <v>0</v>
      </c>
      <c r="F53" s="21">
        <f t="shared" si="17"/>
        <v>0</v>
      </c>
      <c r="G53" s="21">
        <f t="shared" si="17"/>
        <v>0</v>
      </c>
      <c r="H53" s="21">
        <f t="shared" si="17"/>
        <v>0</v>
      </c>
      <c r="I53" s="21">
        <f t="shared" si="17"/>
        <v>0</v>
      </c>
      <c r="J53" s="21">
        <f t="shared" si="17"/>
        <v>0</v>
      </c>
      <c r="K53" s="21">
        <f t="shared" si="17"/>
        <v>0</v>
      </c>
      <c r="L53" s="21">
        <f t="shared" ref="L53:O63" si="18">ROUNDDOWN($C53*L$3,0)</f>
        <v>0</v>
      </c>
      <c r="M53" s="21">
        <f t="shared" si="18"/>
        <v>0</v>
      </c>
      <c r="N53" s="21">
        <f t="shared" si="18"/>
        <v>0</v>
      </c>
      <c r="O53" s="21">
        <f t="shared" si="18"/>
        <v>0</v>
      </c>
      <c r="P53" s="21">
        <f t="shared" si="6"/>
        <v>0</v>
      </c>
      <c r="Q53" s="21">
        <f t="shared" si="16"/>
        <v>0</v>
      </c>
      <c r="R53" s="21">
        <f t="shared" si="16"/>
        <v>0</v>
      </c>
      <c r="S53" s="21">
        <f t="shared" si="16"/>
        <v>0</v>
      </c>
      <c r="T53" s="21">
        <f t="shared" si="16"/>
        <v>0</v>
      </c>
      <c r="U53" s="21">
        <f t="shared" si="16"/>
        <v>0</v>
      </c>
      <c r="V53" s="21">
        <f t="shared" si="16"/>
        <v>0</v>
      </c>
      <c r="W53" s="21">
        <f t="shared" si="16"/>
        <v>0</v>
      </c>
      <c r="X53" s="10">
        <f t="shared" si="14"/>
        <v>0</v>
      </c>
      <c r="Y53" s="10">
        <f t="shared" si="15"/>
        <v>0</v>
      </c>
    </row>
    <row r="54" spans="1:25" ht="12.75" x14ac:dyDescent="0.15">
      <c r="A54" s="16" t="s">
        <v>97</v>
      </c>
      <c r="B54" s="26">
        <v>0</v>
      </c>
      <c r="C54" s="20">
        <f t="shared" si="5"/>
        <v>0</v>
      </c>
      <c r="D54" s="21">
        <f t="shared" si="6"/>
        <v>0</v>
      </c>
      <c r="E54" s="21">
        <f t="shared" si="17"/>
        <v>0</v>
      </c>
      <c r="F54" s="21">
        <f t="shared" si="17"/>
        <v>0</v>
      </c>
      <c r="G54" s="21">
        <f t="shared" si="17"/>
        <v>0</v>
      </c>
      <c r="H54" s="21">
        <f t="shared" si="17"/>
        <v>0</v>
      </c>
      <c r="I54" s="21">
        <f t="shared" si="17"/>
        <v>0</v>
      </c>
      <c r="J54" s="21">
        <f t="shared" si="17"/>
        <v>0</v>
      </c>
      <c r="K54" s="21">
        <f t="shared" si="17"/>
        <v>0</v>
      </c>
      <c r="L54" s="21">
        <f t="shared" si="18"/>
        <v>0</v>
      </c>
      <c r="M54" s="21">
        <f t="shared" si="18"/>
        <v>0</v>
      </c>
      <c r="N54" s="21">
        <f t="shared" si="18"/>
        <v>0</v>
      </c>
      <c r="O54" s="21">
        <f t="shared" si="18"/>
        <v>0</v>
      </c>
      <c r="P54" s="21">
        <f t="shared" si="6"/>
        <v>0</v>
      </c>
      <c r="Q54" s="21">
        <f t="shared" si="16"/>
        <v>0</v>
      </c>
      <c r="R54" s="21">
        <f t="shared" si="16"/>
        <v>0</v>
      </c>
      <c r="S54" s="21">
        <f t="shared" si="16"/>
        <v>0</v>
      </c>
      <c r="T54" s="21">
        <f t="shared" si="16"/>
        <v>0</v>
      </c>
      <c r="U54" s="21">
        <f t="shared" si="16"/>
        <v>0</v>
      </c>
      <c r="V54" s="21">
        <f t="shared" si="16"/>
        <v>0</v>
      </c>
      <c r="W54" s="21">
        <f t="shared" si="16"/>
        <v>0</v>
      </c>
      <c r="X54" s="10">
        <f t="shared" si="14"/>
        <v>0</v>
      </c>
      <c r="Y54" s="10">
        <f t="shared" si="15"/>
        <v>0</v>
      </c>
    </row>
    <row r="55" spans="1:25" ht="12.75" x14ac:dyDescent="0.15">
      <c r="A55" s="16" t="s">
        <v>98</v>
      </c>
      <c r="B55" s="26">
        <v>0</v>
      </c>
      <c r="C55" s="20">
        <f t="shared" si="5"/>
        <v>0</v>
      </c>
      <c r="D55" s="21">
        <f t="shared" si="6"/>
        <v>0</v>
      </c>
      <c r="E55" s="21">
        <f t="shared" si="17"/>
        <v>0</v>
      </c>
      <c r="F55" s="21">
        <f t="shared" si="17"/>
        <v>0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8"/>
        <v>0</v>
      </c>
      <c r="M55" s="21">
        <f t="shared" si="18"/>
        <v>0</v>
      </c>
      <c r="N55" s="21">
        <f t="shared" si="18"/>
        <v>0</v>
      </c>
      <c r="O55" s="21">
        <f t="shared" si="18"/>
        <v>0</v>
      </c>
      <c r="P55" s="21">
        <f t="shared" si="6"/>
        <v>0</v>
      </c>
      <c r="Q55" s="21">
        <f t="shared" si="16"/>
        <v>0</v>
      </c>
      <c r="R55" s="21">
        <f t="shared" si="16"/>
        <v>0</v>
      </c>
      <c r="S55" s="21">
        <f t="shared" si="16"/>
        <v>0</v>
      </c>
      <c r="T55" s="21">
        <f t="shared" si="16"/>
        <v>0</v>
      </c>
      <c r="U55" s="21">
        <f t="shared" si="16"/>
        <v>0</v>
      </c>
      <c r="V55" s="21">
        <f t="shared" si="16"/>
        <v>0</v>
      </c>
      <c r="W55" s="21">
        <f t="shared" si="16"/>
        <v>0</v>
      </c>
      <c r="X55" s="10">
        <f t="shared" si="14"/>
        <v>0</v>
      </c>
      <c r="Y55" s="10">
        <f t="shared" si="15"/>
        <v>0</v>
      </c>
    </row>
    <row r="56" spans="1:25" ht="12.75" x14ac:dyDescent="0.15">
      <c r="A56" s="16" t="s">
        <v>99</v>
      </c>
      <c r="B56" s="26">
        <v>608427</v>
      </c>
      <c r="C56" s="20">
        <f t="shared" si="5"/>
        <v>608</v>
      </c>
      <c r="D56" s="21">
        <f t="shared" si="6"/>
        <v>58</v>
      </c>
      <c r="E56" s="21">
        <f t="shared" si="17"/>
        <v>23</v>
      </c>
      <c r="F56" s="21">
        <f t="shared" si="17"/>
        <v>18</v>
      </c>
      <c r="G56" s="21">
        <f t="shared" si="17"/>
        <v>19</v>
      </c>
      <c r="H56" s="21">
        <f t="shared" si="17"/>
        <v>20</v>
      </c>
      <c r="I56" s="21">
        <f t="shared" si="17"/>
        <v>13</v>
      </c>
      <c r="J56" s="21">
        <f t="shared" si="17"/>
        <v>24</v>
      </c>
      <c r="K56" s="21">
        <f t="shared" si="17"/>
        <v>43</v>
      </c>
      <c r="L56" s="21">
        <f t="shared" si="18"/>
        <v>31</v>
      </c>
      <c r="M56" s="21">
        <f t="shared" si="18"/>
        <v>51</v>
      </c>
      <c r="N56" s="21">
        <f t="shared" si="18"/>
        <v>21</v>
      </c>
      <c r="O56" s="21">
        <f t="shared" si="18"/>
        <v>19</v>
      </c>
      <c r="P56" s="21">
        <f t="shared" si="6"/>
        <v>19</v>
      </c>
      <c r="Q56" s="21">
        <f t="shared" si="16"/>
        <v>19</v>
      </c>
      <c r="R56" s="21">
        <f t="shared" si="16"/>
        <v>25</v>
      </c>
      <c r="S56" s="21">
        <f t="shared" si="16"/>
        <v>33</v>
      </c>
      <c r="T56" s="21">
        <f t="shared" si="16"/>
        <v>24</v>
      </c>
      <c r="U56" s="21">
        <f t="shared" si="16"/>
        <v>21</v>
      </c>
      <c r="V56" s="21">
        <f t="shared" si="16"/>
        <v>16</v>
      </c>
      <c r="W56" s="21">
        <f>ROUNDDOWN($C56*W$3,0)+11</f>
        <v>111</v>
      </c>
      <c r="X56" s="10">
        <f t="shared" si="14"/>
        <v>608</v>
      </c>
      <c r="Y56" s="10">
        <f t="shared" si="15"/>
        <v>0</v>
      </c>
    </row>
    <row r="57" spans="1:25" ht="12.75" x14ac:dyDescent="0.15">
      <c r="A57" s="16" t="s">
        <v>100</v>
      </c>
      <c r="B57" s="26">
        <v>608427</v>
      </c>
      <c r="C57" s="20">
        <f t="shared" si="5"/>
        <v>608</v>
      </c>
      <c r="D57" s="21">
        <f t="shared" si="6"/>
        <v>58</v>
      </c>
      <c r="E57" s="21">
        <f t="shared" si="17"/>
        <v>23</v>
      </c>
      <c r="F57" s="21">
        <f t="shared" si="17"/>
        <v>18</v>
      </c>
      <c r="G57" s="21">
        <f t="shared" si="17"/>
        <v>19</v>
      </c>
      <c r="H57" s="21">
        <f t="shared" si="17"/>
        <v>20</v>
      </c>
      <c r="I57" s="21">
        <f t="shared" si="17"/>
        <v>13</v>
      </c>
      <c r="J57" s="21">
        <f t="shared" si="17"/>
        <v>24</v>
      </c>
      <c r="K57" s="21">
        <f t="shared" si="17"/>
        <v>43</v>
      </c>
      <c r="L57" s="21">
        <f t="shared" si="18"/>
        <v>31</v>
      </c>
      <c r="M57" s="21">
        <f t="shared" si="18"/>
        <v>51</v>
      </c>
      <c r="N57" s="21">
        <f t="shared" si="18"/>
        <v>21</v>
      </c>
      <c r="O57" s="21">
        <f t="shared" si="18"/>
        <v>19</v>
      </c>
      <c r="P57" s="21">
        <f t="shared" si="6"/>
        <v>19</v>
      </c>
      <c r="Q57" s="21">
        <f t="shared" si="16"/>
        <v>19</v>
      </c>
      <c r="R57" s="21">
        <f t="shared" si="16"/>
        <v>25</v>
      </c>
      <c r="S57" s="21">
        <f t="shared" si="16"/>
        <v>33</v>
      </c>
      <c r="T57" s="21">
        <f t="shared" si="16"/>
        <v>24</v>
      </c>
      <c r="U57" s="21">
        <f t="shared" si="16"/>
        <v>21</v>
      </c>
      <c r="V57" s="21">
        <f t="shared" si="16"/>
        <v>16</v>
      </c>
      <c r="W57" s="21">
        <f>ROUNDDOWN($C57*W$3,0)+11</f>
        <v>111</v>
      </c>
      <c r="X57" s="10">
        <f t="shared" si="14"/>
        <v>608</v>
      </c>
      <c r="Y57" s="10">
        <f t="shared" si="15"/>
        <v>0</v>
      </c>
    </row>
    <row r="58" spans="1:25" ht="12.75" x14ac:dyDescent="0.15">
      <c r="A58" s="16" t="s">
        <v>101</v>
      </c>
      <c r="B58" s="26">
        <v>0</v>
      </c>
      <c r="C58" s="20">
        <f t="shared" si="5"/>
        <v>0</v>
      </c>
      <c r="D58" s="21">
        <f t="shared" si="6"/>
        <v>0</v>
      </c>
      <c r="E58" s="21">
        <f t="shared" si="17"/>
        <v>0</v>
      </c>
      <c r="F58" s="21">
        <f t="shared" si="17"/>
        <v>0</v>
      </c>
      <c r="G58" s="21">
        <f t="shared" si="17"/>
        <v>0</v>
      </c>
      <c r="H58" s="21">
        <f t="shared" si="17"/>
        <v>0</v>
      </c>
      <c r="I58" s="21">
        <f t="shared" si="17"/>
        <v>0</v>
      </c>
      <c r="J58" s="21">
        <f t="shared" si="17"/>
        <v>0</v>
      </c>
      <c r="K58" s="21">
        <f t="shared" si="17"/>
        <v>0</v>
      </c>
      <c r="L58" s="21">
        <f t="shared" si="18"/>
        <v>0</v>
      </c>
      <c r="M58" s="21">
        <f t="shared" si="18"/>
        <v>0</v>
      </c>
      <c r="N58" s="21">
        <f t="shared" si="18"/>
        <v>0</v>
      </c>
      <c r="O58" s="21">
        <f t="shared" si="18"/>
        <v>0</v>
      </c>
      <c r="P58" s="21">
        <f t="shared" si="6"/>
        <v>0</v>
      </c>
      <c r="Q58" s="21">
        <f t="shared" si="16"/>
        <v>0</v>
      </c>
      <c r="R58" s="21">
        <f t="shared" si="16"/>
        <v>0</v>
      </c>
      <c r="S58" s="21">
        <f t="shared" si="16"/>
        <v>0</v>
      </c>
      <c r="T58" s="21">
        <f t="shared" si="16"/>
        <v>0</v>
      </c>
      <c r="U58" s="21">
        <f t="shared" si="16"/>
        <v>0</v>
      </c>
      <c r="V58" s="21">
        <f t="shared" si="16"/>
        <v>0</v>
      </c>
      <c r="W58" s="21">
        <f t="shared" si="16"/>
        <v>0</v>
      </c>
      <c r="X58" s="10">
        <f t="shared" si="14"/>
        <v>0</v>
      </c>
      <c r="Y58" s="10">
        <f t="shared" si="15"/>
        <v>0</v>
      </c>
    </row>
    <row r="59" spans="1:25" ht="12.75" x14ac:dyDescent="0.15">
      <c r="A59" s="16" t="s">
        <v>102</v>
      </c>
      <c r="B59" s="26">
        <v>0</v>
      </c>
      <c r="C59" s="20">
        <f t="shared" si="5"/>
        <v>0</v>
      </c>
      <c r="D59" s="21">
        <f t="shared" si="6"/>
        <v>0</v>
      </c>
      <c r="E59" s="21">
        <f t="shared" si="17"/>
        <v>0</v>
      </c>
      <c r="F59" s="21">
        <f t="shared" si="17"/>
        <v>0</v>
      </c>
      <c r="G59" s="21">
        <f t="shared" si="17"/>
        <v>0</v>
      </c>
      <c r="H59" s="21">
        <f t="shared" si="17"/>
        <v>0</v>
      </c>
      <c r="I59" s="21">
        <f t="shared" si="17"/>
        <v>0</v>
      </c>
      <c r="J59" s="21">
        <f t="shared" si="17"/>
        <v>0</v>
      </c>
      <c r="K59" s="21">
        <f t="shared" si="17"/>
        <v>0</v>
      </c>
      <c r="L59" s="21">
        <f t="shared" si="18"/>
        <v>0</v>
      </c>
      <c r="M59" s="21">
        <f t="shared" si="18"/>
        <v>0</v>
      </c>
      <c r="N59" s="21">
        <f t="shared" si="18"/>
        <v>0</v>
      </c>
      <c r="O59" s="21">
        <f t="shared" si="18"/>
        <v>0</v>
      </c>
      <c r="P59" s="21">
        <f t="shared" si="6"/>
        <v>0</v>
      </c>
      <c r="Q59" s="21">
        <f t="shared" si="16"/>
        <v>0</v>
      </c>
      <c r="R59" s="21">
        <f t="shared" si="16"/>
        <v>0</v>
      </c>
      <c r="S59" s="21">
        <f t="shared" si="16"/>
        <v>0</v>
      </c>
      <c r="T59" s="21">
        <f t="shared" si="16"/>
        <v>0</v>
      </c>
      <c r="U59" s="21">
        <f t="shared" si="16"/>
        <v>0</v>
      </c>
      <c r="V59" s="21">
        <f t="shared" si="16"/>
        <v>0</v>
      </c>
      <c r="W59" s="21">
        <f t="shared" si="16"/>
        <v>0</v>
      </c>
      <c r="X59" s="10">
        <f t="shared" si="14"/>
        <v>0</v>
      </c>
      <c r="Y59" s="10">
        <f t="shared" si="15"/>
        <v>0</v>
      </c>
    </row>
    <row r="60" spans="1:25" ht="12.75" x14ac:dyDescent="0.15">
      <c r="A60" s="16" t="s">
        <v>103</v>
      </c>
      <c r="B60" s="26">
        <v>0</v>
      </c>
      <c r="C60" s="20">
        <f t="shared" si="5"/>
        <v>0</v>
      </c>
      <c r="D60" s="21">
        <f t="shared" si="6"/>
        <v>0</v>
      </c>
      <c r="E60" s="21">
        <f t="shared" si="17"/>
        <v>0</v>
      </c>
      <c r="F60" s="21">
        <f t="shared" si="17"/>
        <v>0</v>
      </c>
      <c r="G60" s="21">
        <f t="shared" si="17"/>
        <v>0</v>
      </c>
      <c r="H60" s="21">
        <f t="shared" si="17"/>
        <v>0</v>
      </c>
      <c r="I60" s="21">
        <f t="shared" si="17"/>
        <v>0</v>
      </c>
      <c r="J60" s="21">
        <f t="shared" si="17"/>
        <v>0</v>
      </c>
      <c r="K60" s="21">
        <f t="shared" si="17"/>
        <v>0</v>
      </c>
      <c r="L60" s="21">
        <f t="shared" si="18"/>
        <v>0</v>
      </c>
      <c r="M60" s="21">
        <f t="shared" si="18"/>
        <v>0</v>
      </c>
      <c r="N60" s="21">
        <f t="shared" si="18"/>
        <v>0</v>
      </c>
      <c r="O60" s="21">
        <f t="shared" si="18"/>
        <v>0</v>
      </c>
      <c r="P60" s="21">
        <f t="shared" si="6"/>
        <v>0</v>
      </c>
      <c r="Q60" s="21">
        <f t="shared" si="16"/>
        <v>0</v>
      </c>
      <c r="R60" s="21">
        <f t="shared" si="16"/>
        <v>0</v>
      </c>
      <c r="S60" s="21">
        <f t="shared" si="16"/>
        <v>0</v>
      </c>
      <c r="T60" s="21">
        <f t="shared" si="16"/>
        <v>0</v>
      </c>
      <c r="U60" s="21">
        <f t="shared" si="16"/>
        <v>0</v>
      </c>
      <c r="V60" s="21">
        <f t="shared" si="16"/>
        <v>0</v>
      </c>
      <c r="W60" s="21">
        <f t="shared" si="16"/>
        <v>0</v>
      </c>
      <c r="X60" s="10">
        <f t="shared" si="14"/>
        <v>0</v>
      </c>
      <c r="Y60" s="10">
        <f t="shared" si="15"/>
        <v>0</v>
      </c>
    </row>
    <row r="61" spans="1:25" ht="12.75" x14ac:dyDescent="0.15">
      <c r="A61" s="16" t="s">
        <v>104</v>
      </c>
      <c r="B61" s="26">
        <v>0</v>
      </c>
      <c r="C61" s="20">
        <f t="shared" si="5"/>
        <v>0</v>
      </c>
      <c r="D61" s="21">
        <f t="shared" si="6"/>
        <v>0</v>
      </c>
      <c r="E61" s="21">
        <f t="shared" si="17"/>
        <v>0</v>
      </c>
      <c r="F61" s="21">
        <f t="shared" si="17"/>
        <v>0</v>
      </c>
      <c r="G61" s="21">
        <f t="shared" si="17"/>
        <v>0</v>
      </c>
      <c r="H61" s="21">
        <f t="shared" si="17"/>
        <v>0</v>
      </c>
      <c r="I61" s="21">
        <f t="shared" si="17"/>
        <v>0</v>
      </c>
      <c r="J61" s="21">
        <f t="shared" si="17"/>
        <v>0</v>
      </c>
      <c r="K61" s="21">
        <f t="shared" si="17"/>
        <v>0</v>
      </c>
      <c r="L61" s="21">
        <f t="shared" si="18"/>
        <v>0</v>
      </c>
      <c r="M61" s="21">
        <f t="shared" si="18"/>
        <v>0</v>
      </c>
      <c r="N61" s="21">
        <f t="shared" si="18"/>
        <v>0</v>
      </c>
      <c r="O61" s="21">
        <f t="shared" si="18"/>
        <v>0</v>
      </c>
      <c r="P61" s="21">
        <f t="shared" si="6"/>
        <v>0</v>
      </c>
      <c r="Q61" s="21">
        <f t="shared" si="16"/>
        <v>0</v>
      </c>
      <c r="R61" s="21">
        <f t="shared" si="16"/>
        <v>0</v>
      </c>
      <c r="S61" s="21">
        <f t="shared" si="16"/>
        <v>0</v>
      </c>
      <c r="T61" s="21">
        <f t="shared" si="16"/>
        <v>0</v>
      </c>
      <c r="U61" s="21">
        <f t="shared" si="16"/>
        <v>0</v>
      </c>
      <c r="V61" s="21">
        <f t="shared" si="16"/>
        <v>0</v>
      </c>
      <c r="W61" s="21">
        <f t="shared" si="16"/>
        <v>0</v>
      </c>
      <c r="X61" s="10">
        <f t="shared" si="14"/>
        <v>0</v>
      </c>
      <c r="Y61" s="10">
        <f t="shared" si="15"/>
        <v>0</v>
      </c>
    </row>
    <row r="62" spans="1:25" ht="12.75" x14ac:dyDescent="0.15">
      <c r="A62" s="16" t="s">
        <v>157</v>
      </c>
      <c r="B62" s="26">
        <v>0</v>
      </c>
      <c r="C62" s="20">
        <f t="shared" si="5"/>
        <v>0</v>
      </c>
      <c r="D62" s="21">
        <f t="shared" si="6"/>
        <v>0</v>
      </c>
      <c r="E62" s="21">
        <f t="shared" si="17"/>
        <v>0</v>
      </c>
      <c r="F62" s="21">
        <f t="shared" si="17"/>
        <v>0</v>
      </c>
      <c r="G62" s="21">
        <f t="shared" si="17"/>
        <v>0</v>
      </c>
      <c r="H62" s="21">
        <f t="shared" si="17"/>
        <v>0</v>
      </c>
      <c r="I62" s="21">
        <f t="shared" si="17"/>
        <v>0</v>
      </c>
      <c r="J62" s="21">
        <f t="shared" si="17"/>
        <v>0</v>
      </c>
      <c r="K62" s="21">
        <f t="shared" si="17"/>
        <v>0</v>
      </c>
      <c r="L62" s="21">
        <f t="shared" si="18"/>
        <v>0</v>
      </c>
      <c r="M62" s="21">
        <f t="shared" si="18"/>
        <v>0</v>
      </c>
      <c r="N62" s="21">
        <f t="shared" si="18"/>
        <v>0</v>
      </c>
      <c r="O62" s="21">
        <f t="shared" si="18"/>
        <v>0</v>
      </c>
      <c r="P62" s="21">
        <f t="shared" si="6"/>
        <v>0</v>
      </c>
      <c r="Q62" s="21">
        <f t="shared" si="16"/>
        <v>0</v>
      </c>
      <c r="R62" s="21">
        <f t="shared" si="16"/>
        <v>0</v>
      </c>
      <c r="S62" s="21">
        <f t="shared" si="16"/>
        <v>0</v>
      </c>
      <c r="T62" s="21">
        <f t="shared" si="16"/>
        <v>0</v>
      </c>
      <c r="U62" s="21">
        <f t="shared" si="16"/>
        <v>0</v>
      </c>
      <c r="V62" s="21">
        <f t="shared" si="16"/>
        <v>0</v>
      </c>
      <c r="W62" s="21">
        <f t="shared" si="16"/>
        <v>0</v>
      </c>
      <c r="X62" s="10">
        <f t="shared" si="14"/>
        <v>0</v>
      </c>
      <c r="Y62" s="10">
        <f t="shared" si="15"/>
        <v>0</v>
      </c>
    </row>
    <row r="63" spans="1:25" ht="12.75" x14ac:dyDescent="0.15">
      <c r="A63" s="16" t="s">
        <v>105</v>
      </c>
      <c r="B63" s="26">
        <v>763627</v>
      </c>
      <c r="C63" s="20">
        <f t="shared" si="5"/>
        <v>764</v>
      </c>
      <c r="D63" s="21">
        <f>ROUNDDOWN($C63*D$3,0)</f>
        <v>73</v>
      </c>
      <c r="E63" s="21">
        <f t="shared" si="17"/>
        <v>29</v>
      </c>
      <c r="F63" s="21">
        <f t="shared" si="17"/>
        <v>23</v>
      </c>
      <c r="G63" s="21">
        <f t="shared" si="17"/>
        <v>24</v>
      </c>
      <c r="H63" s="21">
        <f t="shared" si="17"/>
        <v>26</v>
      </c>
      <c r="I63" s="21">
        <f t="shared" si="17"/>
        <v>17</v>
      </c>
      <c r="J63" s="21">
        <f t="shared" si="17"/>
        <v>30</v>
      </c>
      <c r="K63" s="21">
        <f t="shared" si="17"/>
        <v>54</v>
      </c>
      <c r="L63" s="21">
        <f t="shared" si="18"/>
        <v>39</v>
      </c>
      <c r="M63" s="21">
        <f t="shared" si="18"/>
        <v>64</v>
      </c>
      <c r="N63" s="21">
        <f t="shared" si="18"/>
        <v>27</v>
      </c>
      <c r="O63" s="21">
        <f t="shared" si="18"/>
        <v>23</v>
      </c>
      <c r="P63" s="21">
        <f t="shared" si="6"/>
        <v>24</v>
      </c>
      <c r="Q63" s="21">
        <f>ROUNDDOWN($C63*Q$3,0)</f>
        <v>24</v>
      </c>
      <c r="R63" s="21">
        <f t="shared" si="16"/>
        <v>32</v>
      </c>
      <c r="S63" s="21">
        <f t="shared" si="16"/>
        <v>42</v>
      </c>
      <c r="T63" s="21">
        <f t="shared" si="16"/>
        <v>30</v>
      </c>
      <c r="U63" s="21">
        <f t="shared" si="16"/>
        <v>26</v>
      </c>
      <c r="V63" s="21">
        <f t="shared" si="16"/>
        <v>21</v>
      </c>
      <c r="W63" s="21">
        <f>ROUNDDOWN($C63*W$3,0)+10</f>
        <v>136</v>
      </c>
      <c r="X63" s="10">
        <f t="shared" si="14"/>
        <v>764</v>
      </c>
      <c r="Y63" s="10">
        <f t="shared" si="15"/>
        <v>0</v>
      </c>
    </row>
    <row r="64" spans="1:25" ht="12.75" x14ac:dyDescent="0.15">
      <c r="A64" s="16" t="s">
        <v>106</v>
      </c>
      <c r="B64" s="26"/>
      <c r="C64" s="20">
        <f t="shared" si="5"/>
        <v>0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10"/>
      <c r="Y64" s="10"/>
    </row>
    <row r="65" spans="1:25" ht="12.75" x14ac:dyDescent="0.15">
      <c r="A65" s="16" t="s">
        <v>107</v>
      </c>
      <c r="B65" s="26">
        <v>0</v>
      </c>
      <c r="C65" s="20">
        <f t="shared" si="5"/>
        <v>0</v>
      </c>
      <c r="D65" s="21">
        <f>ROUNDDOWN($C65*D$3,0)</f>
        <v>0</v>
      </c>
      <c r="E65" s="21">
        <f t="shared" ref="E65:K79" si="19">ROUNDDOWN($C65*E$3,0)</f>
        <v>0</v>
      </c>
      <c r="F65" s="21">
        <f t="shared" si="19"/>
        <v>0</v>
      </c>
      <c r="G65" s="21">
        <f t="shared" si="19"/>
        <v>0</v>
      </c>
      <c r="H65" s="21">
        <f t="shared" si="19"/>
        <v>0</v>
      </c>
      <c r="I65" s="21">
        <f t="shared" si="19"/>
        <v>0</v>
      </c>
      <c r="J65" s="21">
        <f t="shared" si="19"/>
        <v>0</v>
      </c>
      <c r="K65" s="21">
        <f t="shared" si="19"/>
        <v>0</v>
      </c>
      <c r="L65" s="21">
        <f t="shared" ref="L65:O79" si="20">ROUNDDOWN($C65*L$3,0)</f>
        <v>0</v>
      </c>
      <c r="M65" s="21">
        <f t="shared" si="20"/>
        <v>0</v>
      </c>
      <c r="N65" s="21">
        <f t="shared" si="20"/>
        <v>0</v>
      </c>
      <c r="O65" s="21">
        <f t="shared" si="20"/>
        <v>0</v>
      </c>
      <c r="P65" s="21">
        <f t="shared" ref="P65:P68" si="21">ROUNDDOWN($C65*P$3,0)</f>
        <v>0</v>
      </c>
      <c r="Q65" s="21">
        <f t="shared" ref="Q65:W79" si="22">ROUNDDOWN($C65*Q$3,0)</f>
        <v>0</v>
      </c>
      <c r="R65" s="21">
        <f t="shared" si="22"/>
        <v>0</v>
      </c>
      <c r="S65" s="21">
        <f t="shared" si="22"/>
        <v>0</v>
      </c>
      <c r="T65" s="21">
        <f t="shared" si="22"/>
        <v>0</v>
      </c>
      <c r="U65" s="21">
        <f t="shared" si="22"/>
        <v>0</v>
      </c>
      <c r="V65" s="21">
        <f t="shared" si="22"/>
        <v>0</v>
      </c>
      <c r="W65" s="21">
        <f t="shared" si="22"/>
        <v>0</v>
      </c>
      <c r="X65" s="10">
        <f t="shared" ref="X65:X80" si="23">SUM(D65:W65)</f>
        <v>0</v>
      </c>
      <c r="Y65" s="10">
        <f t="shared" ref="Y65:Y80" si="24">X65-C65</f>
        <v>0</v>
      </c>
    </row>
    <row r="66" spans="1:25" ht="12.75" x14ac:dyDescent="0.15">
      <c r="A66" s="16" t="s">
        <v>108</v>
      </c>
      <c r="B66" s="26">
        <v>0</v>
      </c>
      <c r="C66" s="20">
        <f t="shared" si="5"/>
        <v>0</v>
      </c>
      <c r="D66" s="21">
        <f>ROUNDDOWN($C66*D$3,0)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19"/>
        <v>0</v>
      </c>
      <c r="J66" s="21">
        <f t="shared" si="19"/>
        <v>0</v>
      </c>
      <c r="K66" s="21">
        <f t="shared" si="19"/>
        <v>0</v>
      </c>
      <c r="L66" s="21">
        <f t="shared" si="20"/>
        <v>0</v>
      </c>
      <c r="M66" s="21">
        <f t="shared" si="20"/>
        <v>0</v>
      </c>
      <c r="N66" s="21">
        <f t="shared" si="20"/>
        <v>0</v>
      </c>
      <c r="O66" s="21">
        <f t="shared" si="20"/>
        <v>0</v>
      </c>
      <c r="P66" s="21">
        <f t="shared" si="21"/>
        <v>0</v>
      </c>
      <c r="Q66" s="21">
        <f t="shared" si="22"/>
        <v>0</v>
      </c>
      <c r="R66" s="21">
        <f t="shared" si="22"/>
        <v>0</v>
      </c>
      <c r="S66" s="21">
        <f t="shared" si="22"/>
        <v>0</v>
      </c>
      <c r="T66" s="21">
        <f t="shared" si="22"/>
        <v>0</v>
      </c>
      <c r="U66" s="21">
        <f t="shared" si="22"/>
        <v>0</v>
      </c>
      <c r="V66" s="21">
        <f t="shared" si="22"/>
        <v>0</v>
      </c>
      <c r="W66" s="21">
        <f t="shared" si="22"/>
        <v>0</v>
      </c>
      <c r="X66" s="10">
        <f t="shared" si="23"/>
        <v>0</v>
      </c>
      <c r="Y66" s="10">
        <f t="shared" si="24"/>
        <v>0</v>
      </c>
    </row>
    <row r="67" spans="1:25" ht="12.75" x14ac:dyDescent="0.15">
      <c r="A67" s="16" t="s">
        <v>109</v>
      </c>
      <c r="B67" s="26">
        <v>0</v>
      </c>
      <c r="C67" s="20">
        <f t="shared" si="5"/>
        <v>0</v>
      </c>
      <c r="D67" s="21">
        <f>ROUNDDOWN($C67*D$3,0)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19"/>
        <v>0</v>
      </c>
      <c r="J67" s="21">
        <f t="shared" si="19"/>
        <v>0</v>
      </c>
      <c r="K67" s="21">
        <f t="shared" si="19"/>
        <v>0</v>
      </c>
      <c r="L67" s="21">
        <f t="shared" si="20"/>
        <v>0</v>
      </c>
      <c r="M67" s="21">
        <f t="shared" si="20"/>
        <v>0</v>
      </c>
      <c r="N67" s="21">
        <f t="shared" si="20"/>
        <v>0</v>
      </c>
      <c r="O67" s="21">
        <f t="shared" si="20"/>
        <v>0</v>
      </c>
      <c r="P67" s="21">
        <f t="shared" si="21"/>
        <v>0</v>
      </c>
      <c r="Q67" s="21">
        <f t="shared" si="22"/>
        <v>0</v>
      </c>
      <c r="R67" s="21">
        <f t="shared" si="22"/>
        <v>0</v>
      </c>
      <c r="S67" s="21">
        <f t="shared" si="22"/>
        <v>0</v>
      </c>
      <c r="T67" s="21">
        <f t="shared" si="22"/>
        <v>0</v>
      </c>
      <c r="U67" s="21">
        <f t="shared" si="22"/>
        <v>0</v>
      </c>
      <c r="V67" s="21">
        <f t="shared" si="22"/>
        <v>0</v>
      </c>
      <c r="W67" s="21">
        <f t="shared" si="22"/>
        <v>0</v>
      </c>
      <c r="X67" s="10">
        <f t="shared" si="23"/>
        <v>0</v>
      </c>
      <c r="Y67" s="10">
        <f t="shared" si="24"/>
        <v>0</v>
      </c>
    </row>
    <row r="68" spans="1:25" ht="12.75" x14ac:dyDescent="0.15">
      <c r="A68" s="16" t="s">
        <v>110</v>
      </c>
      <c r="B68" s="26">
        <v>0</v>
      </c>
      <c r="C68" s="20">
        <f t="shared" si="5"/>
        <v>0</v>
      </c>
      <c r="D68" s="21">
        <f>ROUNDDOWN($C68*D$3,0)</f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19"/>
        <v>0</v>
      </c>
      <c r="J68" s="21">
        <f t="shared" si="19"/>
        <v>0</v>
      </c>
      <c r="K68" s="21">
        <f t="shared" si="19"/>
        <v>0</v>
      </c>
      <c r="L68" s="21">
        <f t="shared" si="20"/>
        <v>0</v>
      </c>
      <c r="M68" s="21">
        <f t="shared" si="20"/>
        <v>0</v>
      </c>
      <c r="N68" s="21">
        <f t="shared" si="20"/>
        <v>0</v>
      </c>
      <c r="O68" s="21">
        <f t="shared" si="20"/>
        <v>0</v>
      </c>
      <c r="P68" s="21">
        <f t="shared" si="21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  <c r="T68" s="21">
        <f t="shared" si="22"/>
        <v>0</v>
      </c>
      <c r="U68" s="21">
        <f t="shared" si="22"/>
        <v>0</v>
      </c>
      <c r="V68" s="21">
        <f t="shared" si="22"/>
        <v>0</v>
      </c>
      <c r="W68" s="21">
        <f t="shared" si="22"/>
        <v>0</v>
      </c>
      <c r="X68" s="10">
        <f t="shared" si="23"/>
        <v>0</v>
      </c>
      <c r="Y68" s="10">
        <f t="shared" si="24"/>
        <v>0</v>
      </c>
    </row>
    <row r="69" spans="1:25" ht="12.75" x14ac:dyDescent="0.15">
      <c r="A69" s="16" t="s">
        <v>111</v>
      </c>
      <c r="B69" s="26">
        <v>0</v>
      </c>
      <c r="C69" s="20">
        <f t="shared" si="5"/>
        <v>0</v>
      </c>
      <c r="D69" s="21">
        <f t="shared" si="6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19"/>
        <v>0</v>
      </c>
      <c r="J69" s="21">
        <f t="shared" si="19"/>
        <v>0</v>
      </c>
      <c r="K69" s="21">
        <f t="shared" si="19"/>
        <v>0</v>
      </c>
      <c r="L69" s="21">
        <f t="shared" si="20"/>
        <v>0</v>
      </c>
      <c r="M69" s="21">
        <f t="shared" si="20"/>
        <v>0</v>
      </c>
      <c r="N69" s="21">
        <f t="shared" si="20"/>
        <v>0</v>
      </c>
      <c r="O69" s="21">
        <f t="shared" si="20"/>
        <v>0</v>
      </c>
      <c r="P69" s="21">
        <f t="shared" si="6"/>
        <v>0</v>
      </c>
      <c r="Q69" s="21">
        <f t="shared" si="22"/>
        <v>0</v>
      </c>
      <c r="R69" s="21">
        <f t="shared" si="22"/>
        <v>0</v>
      </c>
      <c r="S69" s="21">
        <f t="shared" si="22"/>
        <v>0</v>
      </c>
      <c r="T69" s="21">
        <f t="shared" si="22"/>
        <v>0</v>
      </c>
      <c r="U69" s="21">
        <f t="shared" si="22"/>
        <v>0</v>
      </c>
      <c r="V69" s="21">
        <f t="shared" si="22"/>
        <v>0</v>
      </c>
      <c r="W69" s="21">
        <f t="shared" si="22"/>
        <v>0</v>
      </c>
      <c r="X69" s="10">
        <f t="shared" si="23"/>
        <v>0</v>
      </c>
      <c r="Y69" s="10">
        <f t="shared" si="24"/>
        <v>0</v>
      </c>
    </row>
    <row r="70" spans="1:25" ht="12.75" x14ac:dyDescent="0.15">
      <c r="A70" s="16" t="s">
        <v>103</v>
      </c>
      <c r="B70" s="26">
        <v>0</v>
      </c>
      <c r="C70" s="20">
        <f t="shared" ref="C70:C86" si="25">ROUND(B70/1000,0)</f>
        <v>0</v>
      </c>
      <c r="D70" s="21">
        <f t="shared" ref="D70:W85" si="26">ROUNDDOWN($C70*D$3,0)</f>
        <v>0</v>
      </c>
      <c r="E70" s="21">
        <f t="shared" si="19"/>
        <v>0</v>
      </c>
      <c r="F70" s="21">
        <f t="shared" si="19"/>
        <v>0</v>
      </c>
      <c r="G70" s="21">
        <f t="shared" si="19"/>
        <v>0</v>
      </c>
      <c r="H70" s="21">
        <f t="shared" si="19"/>
        <v>0</v>
      </c>
      <c r="I70" s="21">
        <f t="shared" si="19"/>
        <v>0</v>
      </c>
      <c r="J70" s="21">
        <f t="shared" si="19"/>
        <v>0</v>
      </c>
      <c r="K70" s="21">
        <f t="shared" si="19"/>
        <v>0</v>
      </c>
      <c r="L70" s="21">
        <f t="shared" si="20"/>
        <v>0</v>
      </c>
      <c r="M70" s="21">
        <f t="shared" si="20"/>
        <v>0</v>
      </c>
      <c r="N70" s="21">
        <f t="shared" si="20"/>
        <v>0</v>
      </c>
      <c r="O70" s="21">
        <f t="shared" si="20"/>
        <v>0</v>
      </c>
      <c r="P70" s="21">
        <f t="shared" si="26"/>
        <v>0</v>
      </c>
      <c r="Q70" s="21">
        <f t="shared" si="22"/>
        <v>0</v>
      </c>
      <c r="R70" s="21">
        <f t="shared" si="22"/>
        <v>0</v>
      </c>
      <c r="S70" s="21">
        <f t="shared" si="22"/>
        <v>0</v>
      </c>
      <c r="T70" s="21">
        <f t="shared" si="22"/>
        <v>0</v>
      </c>
      <c r="U70" s="21">
        <f t="shared" si="22"/>
        <v>0</v>
      </c>
      <c r="V70" s="21">
        <f t="shared" si="22"/>
        <v>0</v>
      </c>
      <c r="W70" s="21">
        <f t="shared" si="22"/>
        <v>0</v>
      </c>
      <c r="X70" s="10">
        <f t="shared" si="23"/>
        <v>0</v>
      </c>
      <c r="Y70" s="10">
        <f t="shared" si="24"/>
        <v>0</v>
      </c>
    </row>
    <row r="71" spans="1:25" ht="12.75" x14ac:dyDescent="0.15">
      <c r="A71" s="16" t="s">
        <v>112</v>
      </c>
      <c r="B71" s="26">
        <v>0</v>
      </c>
      <c r="C71" s="20">
        <f t="shared" si="25"/>
        <v>0</v>
      </c>
      <c r="D71" s="21">
        <f>ROUNDDOWN($C71*D$3,0)</f>
        <v>0</v>
      </c>
      <c r="E71" s="21">
        <f t="shared" si="19"/>
        <v>0</v>
      </c>
      <c r="F71" s="21">
        <f t="shared" si="19"/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20"/>
        <v>0</v>
      </c>
      <c r="M71" s="21">
        <f t="shared" si="20"/>
        <v>0</v>
      </c>
      <c r="N71" s="21">
        <f t="shared" si="20"/>
        <v>0</v>
      </c>
      <c r="O71" s="21">
        <f t="shared" si="20"/>
        <v>0</v>
      </c>
      <c r="P71" s="21">
        <f t="shared" si="26"/>
        <v>0</v>
      </c>
      <c r="Q71" s="21">
        <f t="shared" si="22"/>
        <v>0</v>
      </c>
      <c r="R71" s="21">
        <f t="shared" si="22"/>
        <v>0</v>
      </c>
      <c r="S71" s="21">
        <f t="shared" si="22"/>
        <v>0</v>
      </c>
      <c r="T71" s="21">
        <f t="shared" si="22"/>
        <v>0</v>
      </c>
      <c r="U71" s="21">
        <f t="shared" si="22"/>
        <v>0</v>
      </c>
      <c r="V71" s="21">
        <f t="shared" si="22"/>
        <v>0</v>
      </c>
      <c r="W71" s="21">
        <f t="shared" si="22"/>
        <v>0</v>
      </c>
      <c r="X71" s="10">
        <f t="shared" si="23"/>
        <v>0</v>
      </c>
      <c r="Y71" s="10">
        <f t="shared" si="24"/>
        <v>0</v>
      </c>
    </row>
    <row r="72" spans="1:25" ht="12.75" x14ac:dyDescent="0.15">
      <c r="A72" s="16" t="s">
        <v>113</v>
      </c>
      <c r="B72" s="26">
        <v>0</v>
      </c>
      <c r="C72" s="20">
        <f t="shared" si="25"/>
        <v>0</v>
      </c>
      <c r="D72" s="21">
        <f>ROUNDDOWN($C72*D$3,0)</f>
        <v>0</v>
      </c>
      <c r="E72" s="21">
        <f t="shared" si="19"/>
        <v>0</v>
      </c>
      <c r="F72" s="21">
        <f t="shared" si="19"/>
        <v>0</v>
      </c>
      <c r="G72" s="21">
        <f t="shared" si="19"/>
        <v>0</v>
      </c>
      <c r="H72" s="21">
        <f t="shared" si="19"/>
        <v>0</v>
      </c>
      <c r="I72" s="21">
        <f t="shared" si="19"/>
        <v>0</v>
      </c>
      <c r="J72" s="21">
        <f t="shared" si="19"/>
        <v>0</v>
      </c>
      <c r="K72" s="21">
        <f t="shared" si="19"/>
        <v>0</v>
      </c>
      <c r="L72" s="21">
        <f t="shared" si="20"/>
        <v>0</v>
      </c>
      <c r="M72" s="21">
        <f t="shared" si="20"/>
        <v>0</v>
      </c>
      <c r="N72" s="21">
        <f t="shared" si="20"/>
        <v>0</v>
      </c>
      <c r="O72" s="21">
        <f t="shared" si="20"/>
        <v>0</v>
      </c>
      <c r="P72" s="21">
        <f t="shared" si="26"/>
        <v>0</v>
      </c>
      <c r="Q72" s="21">
        <f t="shared" si="22"/>
        <v>0</v>
      </c>
      <c r="R72" s="21">
        <f t="shared" si="22"/>
        <v>0</v>
      </c>
      <c r="S72" s="21">
        <f t="shared" si="22"/>
        <v>0</v>
      </c>
      <c r="T72" s="21">
        <f t="shared" si="22"/>
        <v>0</v>
      </c>
      <c r="U72" s="21">
        <f t="shared" si="22"/>
        <v>0</v>
      </c>
      <c r="V72" s="21">
        <f t="shared" si="22"/>
        <v>0</v>
      </c>
      <c r="W72" s="21">
        <f t="shared" si="22"/>
        <v>0</v>
      </c>
      <c r="X72" s="10">
        <f t="shared" si="23"/>
        <v>0</v>
      </c>
      <c r="Y72" s="10">
        <f t="shared" si="24"/>
        <v>0</v>
      </c>
    </row>
    <row r="73" spans="1:25" ht="12.75" x14ac:dyDescent="0.15">
      <c r="A73" s="16" t="s">
        <v>114</v>
      </c>
      <c r="B73" s="26">
        <v>0</v>
      </c>
      <c r="C73" s="20">
        <f t="shared" si="25"/>
        <v>0</v>
      </c>
      <c r="D73" s="21">
        <f t="shared" si="26"/>
        <v>0</v>
      </c>
      <c r="E73" s="21">
        <f t="shared" si="19"/>
        <v>0</v>
      </c>
      <c r="F73" s="21">
        <f t="shared" si="19"/>
        <v>0</v>
      </c>
      <c r="G73" s="21">
        <f t="shared" si="19"/>
        <v>0</v>
      </c>
      <c r="H73" s="21">
        <f t="shared" si="19"/>
        <v>0</v>
      </c>
      <c r="I73" s="21">
        <f t="shared" si="19"/>
        <v>0</v>
      </c>
      <c r="J73" s="21">
        <f t="shared" si="19"/>
        <v>0</v>
      </c>
      <c r="K73" s="21">
        <f t="shared" si="19"/>
        <v>0</v>
      </c>
      <c r="L73" s="21">
        <f t="shared" si="20"/>
        <v>0</v>
      </c>
      <c r="M73" s="21">
        <f t="shared" si="20"/>
        <v>0</v>
      </c>
      <c r="N73" s="21">
        <f t="shared" si="20"/>
        <v>0</v>
      </c>
      <c r="O73" s="21">
        <f t="shared" si="20"/>
        <v>0</v>
      </c>
      <c r="P73" s="21">
        <f t="shared" si="26"/>
        <v>0</v>
      </c>
      <c r="Q73" s="21">
        <f t="shared" si="22"/>
        <v>0</v>
      </c>
      <c r="R73" s="21">
        <f t="shared" si="22"/>
        <v>0</v>
      </c>
      <c r="S73" s="21">
        <f t="shared" si="22"/>
        <v>0</v>
      </c>
      <c r="T73" s="21">
        <f t="shared" si="22"/>
        <v>0</v>
      </c>
      <c r="U73" s="21">
        <f t="shared" si="22"/>
        <v>0</v>
      </c>
      <c r="V73" s="21">
        <f t="shared" si="22"/>
        <v>0</v>
      </c>
      <c r="W73" s="21">
        <f t="shared" si="22"/>
        <v>0</v>
      </c>
      <c r="X73" s="10">
        <f t="shared" si="23"/>
        <v>0</v>
      </c>
      <c r="Y73" s="10">
        <f t="shared" si="24"/>
        <v>0</v>
      </c>
    </row>
    <row r="74" spans="1:25" ht="12.75" x14ac:dyDescent="0.15">
      <c r="A74" s="16" t="s">
        <v>115</v>
      </c>
      <c r="B74" s="26">
        <v>0</v>
      </c>
      <c r="C74" s="20">
        <f t="shared" si="25"/>
        <v>0</v>
      </c>
      <c r="D74" s="21">
        <f t="shared" si="26"/>
        <v>0</v>
      </c>
      <c r="E74" s="21">
        <f t="shared" si="19"/>
        <v>0</v>
      </c>
      <c r="F74" s="21">
        <f t="shared" si="19"/>
        <v>0</v>
      </c>
      <c r="G74" s="21">
        <f t="shared" si="19"/>
        <v>0</v>
      </c>
      <c r="H74" s="21">
        <f t="shared" si="19"/>
        <v>0</v>
      </c>
      <c r="I74" s="21">
        <f t="shared" si="19"/>
        <v>0</v>
      </c>
      <c r="J74" s="21">
        <f t="shared" si="19"/>
        <v>0</v>
      </c>
      <c r="K74" s="21">
        <f t="shared" si="19"/>
        <v>0</v>
      </c>
      <c r="L74" s="21">
        <f t="shared" si="20"/>
        <v>0</v>
      </c>
      <c r="M74" s="21">
        <f t="shared" si="20"/>
        <v>0</v>
      </c>
      <c r="N74" s="21">
        <f t="shared" si="20"/>
        <v>0</v>
      </c>
      <c r="O74" s="21">
        <f t="shared" si="20"/>
        <v>0</v>
      </c>
      <c r="P74" s="21">
        <f t="shared" si="26"/>
        <v>0</v>
      </c>
      <c r="Q74" s="21">
        <f t="shared" si="22"/>
        <v>0</v>
      </c>
      <c r="R74" s="21">
        <f t="shared" si="22"/>
        <v>0</v>
      </c>
      <c r="S74" s="21">
        <f t="shared" si="22"/>
        <v>0</v>
      </c>
      <c r="T74" s="21">
        <f t="shared" si="22"/>
        <v>0</v>
      </c>
      <c r="U74" s="21">
        <f t="shared" si="22"/>
        <v>0</v>
      </c>
      <c r="V74" s="21">
        <f t="shared" si="22"/>
        <v>0</v>
      </c>
      <c r="W74" s="21">
        <f t="shared" si="22"/>
        <v>0</v>
      </c>
      <c r="X74" s="10">
        <f t="shared" si="23"/>
        <v>0</v>
      </c>
      <c r="Y74" s="10">
        <f t="shared" si="24"/>
        <v>0</v>
      </c>
    </row>
    <row r="75" spans="1:25" ht="12.75" x14ac:dyDescent="0.15">
      <c r="A75" s="16" t="s">
        <v>116</v>
      </c>
      <c r="B75" s="26">
        <v>0</v>
      </c>
      <c r="C75" s="20">
        <f t="shared" si="25"/>
        <v>0</v>
      </c>
      <c r="D75" s="21">
        <f t="shared" si="26"/>
        <v>0</v>
      </c>
      <c r="E75" s="21">
        <f t="shared" si="19"/>
        <v>0</v>
      </c>
      <c r="F75" s="21">
        <f t="shared" si="19"/>
        <v>0</v>
      </c>
      <c r="G75" s="21">
        <f t="shared" si="19"/>
        <v>0</v>
      </c>
      <c r="H75" s="21">
        <f t="shared" si="19"/>
        <v>0</v>
      </c>
      <c r="I75" s="21">
        <f t="shared" si="19"/>
        <v>0</v>
      </c>
      <c r="J75" s="21">
        <f t="shared" si="19"/>
        <v>0</v>
      </c>
      <c r="K75" s="21">
        <f t="shared" si="19"/>
        <v>0</v>
      </c>
      <c r="L75" s="21">
        <f t="shared" si="20"/>
        <v>0</v>
      </c>
      <c r="M75" s="21">
        <f t="shared" si="20"/>
        <v>0</v>
      </c>
      <c r="N75" s="21">
        <f t="shared" si="20"/>
        <v>0</v>
      </c>
      <c r="O75" s="21">
        <f t="shared" si="20"/>
        <v>0</v>
      </c>
      <c r="P75" s="21">
        <f t="shared" si="26"/>
        <v>0</v>
      </c>
      <c r="Q75" s="21">
        <f t="shared" si="22"/>
        <v>0</v>
      </c>
      <c r="R75" s="21">
        <f t="shared" si="22"/>
        <v>0</v>
      </c>
      <c r="S75" s="21">
        <f t="shared" si="22"/>
        <v>0</v>
      </c>
      <c r="T75" s="21">
        <f t="shared" si="22"/>
        <v>0</v>
      </c>
      <c r="U75" s="21">
        <f t="shared" si="22"/>
        <v>0</v>
      </c>
      <c r="V75" s="21">
        <f t="shared" si="22"/>
        <v>0</v>
      </c>
      <c r="W75" s="21">
        <f t="shared" si="22"/>
        <v>0</v>
      </c>
      <c r="X75" s="10">
        <f t="shared" si="23"/>
        <v>0</v>
      </c>
      <c r="Y75" s="10">
        <f t="shared" si="24"/>
        <v>0</v>
      </c>
    </row>
    <row r="76" spans="1:25" ht="12.75" x14ac:dyDescent="0.15">
      <c r="A76" s="16" t="s">
        <v>117</v>
      </c>
      <c r="B76" s="26">
        <v>0</v>
      </c>
      <c r="C76" s="20">
        <f t="shared" si="25"/>
        <v>0</v>
      </c>
      <c r="D76" s="21">
        <f t="shared" si="26"/>
        <v>0</v>
      </c>
      <c r="E76" s="21">
        <f t="shared" si="19"/>
        <v>0</v>
      </c>
      <c r="F76" s="21">
        <f t="shared" si="19"/>
        <v>0</v>
      </c>
      <c r="G76" s="21">
        <f t="shared" si="19"/>
        <v>0</v>
      </c>
      <c r="H76" s="21">
        <f t="shared" si="19"/>
        <v>0</v>
      </c>
      <c r="I76" s="21">
        <f t="shared" si="19"/>
        <v>0</v>
      </c>
      <c r="J76" s="21">
        <f t="shared" si="19"/>
        <v>0</v>
      </c>
      <c r="K76" s="21">
        <f t="shared" si="19"/>
        <v>0</v>
      </c>
      <c r="L76" s="21">
        <f t="shared" si="20"/>
        <v>0</v>
      </c>
      <c r="M76" s="21">
        <f t="shared" si="20"/>
        <v>0</v>
      </c>
      <c r="N76" s="21">
        <f t="shared" si="20"/>
        <v>0</v>
      </c>
      <c r="O76" s="21">
        <f t="shared" si="20"/>
        <v>0</v>
      </c>
      <c r="P76" s="21">
        <f t="shared" si="26"/>
        <v>0</v>
      </c>
      <c r="Q76" s="21">
        <f t="shared" si="22"/>
        <v>0</v>
      </c>
      <c r="R76" s="21">
        <f t="shared" si="22"/>
        <v>0</v>
      </c>
      <c r="S76" s="21">
        <f t="shared" si="22"/>
        <v>0</v>
      </c>
      <c r="T76" s="21">
        <f t="shared" si="22"/>
        <v>0</v>
      </c>
      <c r="U76" s="21">
        <f t="shared" si="22"/>
        <v>0</v>
      </c>
      <c r="V76" s="21">
        <f t="shared" si="22"/>
        <v>0</v>
      </c>
      <c r="W76" s="21">
        <f t="shared" si="22"/>
        <v>0</v>
      </c>
      <c r="X76" s="10">
        <f t="shared" si="23"/>
        <v>0</v>
      </c>
      <c r="Y76" s="10">
        <f t="shared" si="24"/>
        <v>0</v>
      </c>
    </row>
    <row r="77" spans="1:25" ht="12.75" x14ac:dyDescent="0.15">
      <c r="A77" s="16" t="s">
        <v>118</v>
      </c>
      <c r="B77" s="26">
        <v>0</v>
      </c>
      <c r="C77" s="20">
        <f t="shared" si="25"/>
        <v>0</v>
      </c>
      <c r="D77" s="21">
        <f>ROUNDDOWN($C77*D$3,0)</f>
        <v>0</v>
      </c>
      <c r="E77" s="21">
        <f t="shared" si="19"/>
        <v>0</v>
      </c>
      <c r="F77" s="21">
        <f t="shared" si="19"/>
        <v>0</v>
      </c>
      <c r="G77" s="21">
        <f t="shared" si="19"/>
        <v>0</v>
      </c>
      <c r="H77" s="21">
        <f t="shared" si="19"/>
        <v>0</v>
      </c>
      <c r="I77" s="21">
        <f t="shared" si="19"/>
        <v>0</v>
      </c>
      <c r="J77" s="21">
        <f t="shared" si="19"/>
        <v>0</v>
      </c>
      <c r="K77" s="21">
        <f t="shared" si="19"/>
        <v>0</v>
      </c>
      <c r="L77" s="21">
        <f t="shared" si="20"/>
        <v>0</v>
      </c>
      <c r="M77" s="21">
        <f t="shared" si="20"/>
        <v>0</v>
      </c>
      <c r="N77" s="21">
        <f t="shared" si="20"/>
        <v>0</v>
      </c>
      <c r="O77" s="21">
        <f t="shared" si="20"/>
        <v>0</v>
      </c>
      <c r="P77" s="21">
        <f t="shared" si="26"/>
        <v>0</v>
      </c>
      <c r="Q77" s="21">
        <f t="shared" si="22"/>
        <v>0</v>
      </c>
      <c r="R77" s="21">
        <f t="shared" si="22"/>
        <v>0</v>
      </c>
      <c r="S77" s="21">
        <f t="shared" si="22"/>
        <v>0</v>
      </c>
      <c r="T77" s="21">
        <f t="shared" si="22"/>
        <v>0</v>
      </c>
      <c r="U77" s="21">
        <f t="shared" si="22"/>
        <v>0</v>
      </c>
      <c r="V77" s="21">
        <f t="shared" si="22"/>
        <v>0</v>
      </c>
      <c r="W77" s="21">
        <f t="shared" si="22"/>
        <v>0</v>
      </c>
      <c r="X77" s="10">
        <f t="shared" si="23"/>
        <v>0</v>
      </c>
      <c r="Y77" s="10">
        <f t="shared" si="24"/>
        <v>0</v>
      </c>
    </row>
    <row r="78" spans="1:25" ht="12.75" x14ac:dyDescent="0.15">
      <c r="A78" s="16" t="s">
        <v>119</v>
      </c>
      <c r="B78" s="26">
        <v>0</v>
      </c>
      <c r="C78" s="20">
        <f t="shared" si="25"/>
        <v>0</v>
      </c>
      <c r="D78" s="21">
        <f>ROUNDDOWN($C78*D$3,0)</f>
        <v>0</v>
      </c>
      <c r="E78" s="21">
        <f t="shared" si="19"/>
        <v>0</v>
      </c>
      <c r="F78" s="21">
        <f t="shared" si="19"/>
        <v>0</v>
      </c>
      <c r="G78" s="21">
        <f t="shared" si="19"/>
        <v>0</v>
      </c>
      <c r="H78" s="21">
        <f t="shared" si="19"/>
        <v>0</v>
      </c>
      <c r="I78" s="21">
        <f t="shared" si="19"/>
        <v>0</v>
      </c>
      <c r="J78" s="21">
        <f t="shared" si="19"/>
        <v>0</v>
      </c>
      <c r="K78" s="21">
        <f t="shared" si="19"/>
        <v>0</v>
      </c>
      <c r="L78" s="21">
        <f t="shared" si="20"/>
        <v>0</v>
      </c>
      <c r="M78" s="21">
        <f t="shared" si="20"/>
        <v>0</v>
      </c>
      <c r="N78" s="21">
        <f t="shared" si="20"/>
        <v>0</v>
      </c>
      <c r="O78" s="21">
        <f t="shared" si="20"/>
        <v>0</v>
      </c>
      <c r="P78" s="21">
        <f t="shared" si="26"/>
        <v>0</v>
      </c>
      <c r="Q78" s="21">
        <f t="shared" si="22"/>
        <v>0</v>
      </c>
      <c r="R78" s="21">
        <f t="shared" si="22"/>
        <v>0</v>
      </c>
      <c r="S78" s="21">
        <f t="shared" si="22"/>
        <v>0</v>
      </c>
      <c r="T78" s="21">
        <f t="shared" si="22"/>
        <v>0</v>
      </c>
      <c r="U78" s="21">
        <f t="shared" si="22"/>
        <v>0</v>
      </c>
      <c r="V78" s="21">
        <f t="shared" si="22"/>
        <v>0</v>
      </c>
      <c r="W78" s="21">
        <f t="shared" si="22"/>
        <v>0</v>
      </c>
      <c r="X78" s="10">
        <f t="shared" si="23"/>
        <v>0</v>
      </c>
      <c r="Y78" s="10">
        <f t="shared" si="24"/>
        <v>0</v>
      </c>
    </row>
    <row r="79" spans="1:25" ht="12.75" x14ac:dyDescent="0.15">
      <c r="A79" s="16" t="s">
        <v>103</v>
      </c>
      <c r="B79" s="26">
        <v>0</v>
      </c>
      <c r="C79" s="20">
        <f t="shared" si="25"/>
        <v>0</v>
      </c>
      <c r="D79" s="21">
        <f t="shared" si="26"/>
        <v>0</v>
      </c>
      <c r="E79" s="21">
        <f t="shared" si="19"/>
        <v>0</v>
      </c>
      <c r="F79" s="21">
        <f t="shared" si="19"/>
        <v>0</v>
      </c>
      <c r="G79" s="21">
        <f t="shared" si="19"/>
        <v>0</v>
      </c>
      <c r="H79" s="21">
        <f t="shared" si="19"/>
        <v>0</v>
      </c>
      <c r="I79" s="21">
        <f t="shared" si="19"/>
        <v>0</v>
      </c>
      <c r="J79" s="21">
        <f t="shared" si="19"/>
        <v>0</v>
      </c>
      <c r="K79" s="21">
        <f t="shared" si="19"/>
        <v>0</v>
      </c>
      <c r="L79" s="21">
        <f t="shared" si="20"/>
        <v>0</v>
      </c>
      <c r="M79" s="21">
        <f t="shared" si="20"/>
        <v>0</v>
      </c>
      <c r="N79" s="21">
        <f t="shared" si="20"/>
        <v>0</v>
      </c>
      <c r="O79" s="21">
        <f t="shared" si="20"/>
        <v>0</v>
      </c>
      <c r="P79" s="21">
        <f t="shared" si="26"/>
        <v>0</v>
      </c>
      <c r="Q79" s="21">
        <f t="shared" si="22"/>
        <v>0</v>
      </c>
      <c r="R79" s="21">
        <f t="shared" si="22"/>
        <v>0</v>
      </c>
      <c r="S79" s="21">
        <f t="shared" si="22"/>
        <v>0</v>
      </c>
      <c r="T79" s="21">
        <f t="shared" si="22"/>
        <v>0</v>
      </c>
      <c r="U79" s="21">
        <f t="shared" si="22"/>
        <v>0</v>
      </c>
      <c r="V79" s="21">
        <f t="shared" si="22"/>
        <v>0</v>
      </c>
      <c r="W79" s="21">
        <f t="shared" si="22"/>
        <v>0</v>
      </c>
      <c r="X79" s="10">
        <f t="shared" si="23"/>
        <v>0</v>
      </c>
      <c r="Y79" s="10">
        <f t="shared" si="24"/>
        <v>0</v>
      </c>
    </row>
    <row r="80" spans="1:25" ht="12.75" x14ac:dyDescent="0.15">
      <c r="A80" s="16" t="s">
        <v>120</v>
      </c>
      <c r="B80" s="26">
        <v>0</v>
      </c>
      <c r="C80" s="20">
        <f t="shared" si="25"/>
        <v>0</v>
      </c>
      <c r="D80" s="21">
        <f>ROUNDDOWN($C80*D$3,0)</f>
        <v>0</v>
      </c>
      <c r="E80" s="21">
        <f t="shared" si="26"/>
        <v>0</v>
      </c>
      <c r="F80" s="21">
        <f t="shared" si="26"/>
        <v>0</v>
      </c>
      <c r="G80" s="21">
        <f t="shared" si="26"/>
        <v>0</v>
      </c>
      <c r="H80" s="21">
        <f t="shared" si="26"/>
        <v>0</v>
      </c>
      <c r="I80" s="21">
        <f t="shared" si="26"/>
        <v>0</v>
      </c>
      <c r="J80" s="21">
        <f t="shared" si="26"/>
        <v>0</v>
      </c>
      <c r="K80" s="21">
        <f t="shared" si="26"/>
        <v>0</v>
      </c>
      <c r="L80" s="21">
        <f t="shared" si="26"/>
        <v>0</v>
      </c>
      <c r="M80" s="21">
        <f t="shared" si="26"/>
        <v>0</v>
      </c>
      <c r="N80" s="21">
        <f t="shared" si="26"/>
        <v>0</v>
      </c>
      <c r="O80" s="21">
        <f t="shared" si="26"/>
        <v>0</v>
      </c>
      <c r="P80" s="21">
        <f t="shared" si="26"/>
        <v>0</v>
      </c>
      <c r="Q80" s="21">
        <f t="shared" si="26"/>
        <v>0</v>
      </c>
      <c r="R80" s="21">
        <f t="shared" si="26"/>
        <v>0</v>
      </c>
      <c r="S80" s="21">
        <f t="shared" si="26"/>
        <v>0</v>
      </c>
      <c r="T80" s="21">
        <f t="shared" si="26"/>
        <v>0</v>
      </c>
      <c r="U80" s="21">
        <f t="shared" si="26"/>
        <v>0</v>
      </c>
      <c r="V80" s="21">
        <f t="shared" si="26"/>
        <v>0</v>
      </c>
      <c r="W80" s="21">
        <f t="shared" si="26"/>
        <v>0</v>
      </c>
      <c r="X80" s="10">
        <f t="shared" si="23"/>
        <v>0</v>
      </c>
      <c r="Y80" s="10">
        <f t="shared" si="24"/>
        <v>0</v>
      </c>
    </row>
    <row r="81" spans="1:25" ht="12.75" x14ac:dyDescent="0.15">
      <c r="A81" s="16" t="s">
        <v>121</v>
      </c>
      <c r="B81" s="26"/>
      <c r="C81" s="20">
        <f t="shared" si="25"/>
        <v>0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10"/>
      <c r="Y81" s="10"/>
    </row>
    <row r="82" spans="1:25" ht="12.75" x14ac:dyDescent="0.15">
      <c r="A82" s="16" t="s">
        <v>122</v>
      </c>
      <c r="B82" s="26">
        <v>608427</v>
      </c>
      <c r="C82" s="20">
        <f t="shared" si="25"/>
        <v>608</v>
      </c>
      <c r="D82" s="21">
        <f>ROUNDDOWN($C82*D$3,0)</f>
        <v>58</v>
      </c>
      <c r="E82" s="21">
        <f t="shared" si="26"/>
        <v>23</v>
      </c>
      <c r="F82" s="21">
        <f t="shared" si="26"/>
        <v>18</v>
      </c>
      <c r="G82" s="21">
        <f t="shared" si="26"/>
        <v>19</v>
      </c>
      <c r="H82" s="21">
        <f t="shared" si="26"/>
        <v>20</v>
      </c>
      <c r="I82" s="21">
        <f t="shared" si="26"/>
        <v>13</v>
      </c>
      <c r="J82" s="21">
        <f t="shared" si="26"/>
        <v>24</v>
      </c>
      <c r="K82" s="21">
        <f t="shared" si="26"/>
        <v>43</v>
      </c>
      <c r="L82" s="21">
        <f t="shared" si="26"/>
        <v>31</v>
      </c>
      <c r="M82" s="21">
        <f t="shared" si="26"/>
        <v>51</v>
      </c>
      <c r="N82" s="21">
        <f t="shared" si="26"/>
        <v>21</v>
      </c>
      <c r="O82" s="21">
        <f t="shared" si="26"/>
        <v>19</v>
      </c>
      <c r="P82" s="21">
        <f t="shared" ref="P82:P83" si="27">ROUNDDOWN($C82*P$3,0)</f>
        <v>19</v>
      </c>
      <c r="Q82" s="21">
        <f t="shared" si="26"/>
        <v>19</v>
      </c>
      <c r="R82" s="21">
        <f t="shared" si="26"/>
        <v>25</v>
      </c>
      <c r="S82" s="21">
        <f t="shared" si="26"/>
        <v>33</v>
      </c>
      <c r="T82" s="21">
        <f t="shared" si="26"/>
        <v>24</v>
      </c>
      <c r="U82" s="21">
        <f t="shared" si="26"/>
        <v>21</v>
      </c>
      <c r="V82" s="21">
        <f t="shared" si="26"/>
        <v>16</v>
      </c>
      <c r="W82" s="21">
        <f>ROUNDDOWN($C82*W$3,0)+11</f>
        <v>111</v>
      </c>
      <c r="X82" s="10">
        <f>SUM(D82:W82)</f>
        <v>608</v>
      </c>
      <c r="Y82" s="10">
        <f>X82-C82</f>
        <v>0</v>
      </c>
    </row>
    <row r="83" spans="1:25" ht="12.75" x14ac:dyDescent="0.15">
      <c r="A83" s="16" t="s">
        <v>123</v>
      </c>
      <c r="B83" s="26">
        <v>155200</v>
      </c>
      <c r="C83" s="20">
        <f t="shared" si="25"/>
        <v>155</v>
      </c>
      <c r="D83" s="21">
        <f>ROUNDDOWN($C83*D$3,0)</f>
        <v>14</v>
      </c>
      <c r="E83" s="21">
        <f t="shared" si="26"/>
        <v>5</v>
      </c>
      <c r="F83" s="21">
        <f t="shared" si="26"/>
        <v>4</v>
      </c>
      <c r="G83" s="21">
        <f t="shared" si="26"/>
        <v>4</v>
      </c>
      <c r="H83" s="21">
        <f t="shared" si="26"/>
        <v>5</v>
      </c>
      <c r="I83" s="21">
        <f t="shared" si="26"/>
        <v>3</v>
      </c>
      <c r="J83" s="21">
        <f t="shared" si="26"/>
        <v>6</v>
      </c>
      <c r="K83" s="21">
        <f t="shared" si="26"/>
        <v>11</v>
      </c>
      <c r="L83" s="21">
        <f t="shared" si="26"/>
        <v>8</v>
      </c>
      <c r="M83" s="21">
        <f t="shared" si="26"/>
        <v>13</v>
      </c>
      <c r="N83" s="21">
        <f t="shared" si="26"/>
        <v>5</v>
      </c>
      <c r="O83" s="21">
        <f t="shared" si="26"/>
        <v>4</v>
      </c>
      <c r="P83" s="21">
        <f t="shared" si="27"/>
        <v>4</v>
      </c>
      <c r="Q83" s="21">
        <f t="shared" si="26"/>
        <v>5</v>
      </c>
      <c r="R83" s="21">
        <f t="shared" si="26"/>
        <v>6</v>
      </c>
      <c r="S83" s="21">
        <f t="shared" si="26"/>
        <v>8</v>
      </c>
      <c r="T83" s="21">
        <f t="shared" si="26"/>
        <v>6</v>
      </c>
      <c r="U83" s="21">
        <f t="shared" si="26"/>
        <v>5</v>
      </c>
      <c r="V83" s="21">
        <f t="shared" si="26"/>
        <v>4</v>
      </c>
      <c r="W83" s="21">
        <f>ROUNDDOWN($C83*W$3,0)+10</f>
        <v>35</v>
      </c>
      <c r="X83" s="10">
        <f>SUM(D83:W83)</f>
        <v>155</v>
      </c>
      <c r="Y83" s="10">
        <f>X83-C83</f>
        <v>0</v>
      </c>
    </row>
    <row r="84" spans="1:25" ht="12.75" x14ac:dyDescent="0.15">
      <c r="A84" s="16" t="s">
        <v>124</v>
      </c>
      <c r="B84" s="26"/>
      <c r="C84" s="20">
        <f t="shared" si="25"/>
        <v>0</v>
      </c>
      <c r="D84" s="21">
        <f t="shared" si="26"/>
        <v>0</v>
      </c>
      <c r="E84" s="21">
        <f t="shared" si="26"/>
        <v>0</v>
      </c>
      <c r="F84" s="21">
        <f t="shared" si="26"/>
        <v>0</v>
      </c>
      <c r="G84" s="21">
        <f t="shared" si="26"/>
        <v>0</v>
      </c>
      <c r="H84" s="21">
        <f t="shared" si="26"/>
        <v>0</v>
      </c>
      <c r="I84" s="21">
        <f t="shared" si="26"/>
        <v>0</v>
      </c>
      <c r="J84" s="21">
        <f t="shared" si="26"/>
        <v>0</v>
      </c>
      <c r="K84" s="21">
        <f t="shared" si="26"/>
        <v>0</v>
      </c>
      <c r="L84" s="21">
        <f t="shared" si="26"/>
        <v>0</v>
      </c>
      <c r="M84" s="21">
        <f t="shared" si="26"/>
        <v>0</v>
      </c>
      <c r="N84" s="21">
        <f t="shared" si="26"/>
        <v>0</v>
      </c>
      <c r="O84" s="21">
        <f t="shared" si="26"/>
        <v>0</v>
      </c>
      <c r="P84" s="21">
        <f t="shared" si="26"/>
        <v>0</v>
      </c>
      <c r="Q84" s="21">
        <f t="shared" si="26"/>
        <v>0</v>
      </c>
      <c r="R84" s="21">
        <f t="shared" si="26"/>
        <v>0</v>
      </c>
      <c r="S84" s="21">
        <f t="shared" si="26"/>
        <v>0</v>
      </c>
      <c r="T84" s="21">
        <f t="shared" si="26"/>
        <v>0</v>
      </c>
      <c r="U84" s="21">
        <f t="shared" si="26"/>
        <v>0</v>
      </c>
      <c r="V84" s="21">
        <f t="shared" si="26"/>
        <v>0</v>
      </c>
      <c r="W84" s="21">
        <f t="shared" si="26"/>
        <v>0</v>
      </c>
      <c r="X84" s="10">
        <f>SUM(D84:W84)</f>
        <v>0</v>
      </c>
      <c r="Y84" s="10">
        <f>X84-C84</f>
        <v>0</v>
      </c>
    </row>
    <row r="85" spans="1:25" ht="12.75" x14ac:dyDescent="0.15">
      <c r="A85" s="16" t="s">
        <v>125</v>
      </c>
      <c r="B85" s="26">
        <v>763627</v>
      </c>
      <c r="C85" s="20">
        <f t="shared" si="25"/>
        <v>764</v>
      </c>
      <c r="D85" s="21">
        <f>ROUNDDOWN($C85*D$3,0)</f>
        <v>73</v>
      </c>
      <c r="E85" s="21">
        <f t="shared" si="26"/>
        <v>29</v>
      </c>
      <c r="F85" s="21">
        <f t="shared" si="26"/>
        <v>23</v>
      </c>
      <c r="G85" s="21">
        <f t="shared" si="26"/>
        <v>24</v>
      </c>
      <c r="H85" s="21">
        <f t="shared" si="26"/>
        <v>26</v>
      </c>
      <c r="I85" s="21">
        <f t="shared" si="26"/>
        <v>17</v>
      </c>
      <c r="J85" s="21">
        <f t="shared" si="26"/>
        <v>30</v>
      </c>
      <c r="K85" s="21">
        <f t="shared" si="26"/>
        <v>54</v>
      </c>
      <c r="L85" s="21">
        <f t="shared" si="26"/>
        <v>39</v>
      </c>
      <c r="M85" s="21">
        <f t="shared" si="26"/>
        <v>64</v>
      </c>
      <c r="N85" s="21">
        <f t="shared" si="26"/>
        <v>27</v>
      </c>
      <c r="O85" s="21">
        <f t="shared" si="26"/>
        <v>23</v>
      </c>
      <c r="P85" s="21">
        <f t="shared" si="26"/>
        <v>24</v>
      </c>
      <c r="Q85" s="21">
        <f t="shared" si="26"/>
        <v>24</v>
      </c>
      <c r="R85" s="21">
        <f t="shared" si="26"/>
        <v>32</v>
      </c>
      <c r="S85" s="21">
        <f t="shared" si="26"/>
        <v>42</v>
      </c>
      <c r="T85" s="21">
        <f t="shared" si="26"/>
        <v>30</v>
      </c>
      <c r="U85" s="21">
        <f t="shared" si="26"/>
        <v>26</v>
      </c>
      <c r="V85" s="21">
        <f t="shared" si="26"/>
        <v>21</v>
      </c>
      <c r="W85" s="21">
        <f>ROUNDDOWN($C85*W$3,0)+10</f>
        <v>136</v>
      </c>
      <c r="X85" s="10">
        <f>SUM(D85:W85)</f>
        <v>764</v>
      </c>
      <c r="Y85" s="10">
        <f>X85-C85</f>
        <v>0</v>
      </c>
    </row>
    <row r="86" spans="1:25" ht="13.5" thickBot="1" x14ac:dyDescent="0.2">
      <c r="A86" s="17" t="s">
        <v>126</v>
      </c>
      <c r="B86" s="25">
        <v>763627</v>
      </c>
      <c r="C86" s="20">
        <f t="shared" si="25"/>
        <v>764</v>
      </c>
      <c r="D86" s="21">
        <f>ROUNDDOWN($C86*D$3,0)</f>
        <v>73</v>
      </c>
      <c r="E86" s="21">
        <f t="shared" ref="E86:K86" si="28">ROUNDDOWN($C86*E$3,0)</f>
        <v>29</v>
      </c>
      <c r="F86" s="21">
        <f t="shared" si="28"/>
        <v>23</v>
      </c>
      <c r="G86" s="21">
        <f t="shared" si="28"/>
        <v>24</v>
      </c>
      <c r="H86" s="21">
        <f t="shared" si="28"/>
        <v>26</v>
      </c>
      <c r="I86" s="21">
        <f t="shared" si="28"/>
        <v>17</v>
      </c>
      <c r="J86" s="21">
        <f t="shared" si="28"/>
        <v>30</v>
      </c>
      <c r="K86" s="21">
        <f t="shared" si="28"/>
        <v>54</v>
      </c>
      <c r="L86" s="21">
        <f t="shared" ref="L86:O86" si="29">ROUNDDOWN($C86*L$3,0)</f>
        <v>39</v>
      </c>
      <c r="M86" s="21">
        <f t="shared" si="29"/>
        <v>64</v>
      </c>
      <c r="N86" s="21">
        <f t="shared" si="29"/>
        <v>27</v>
      </c>
      <c r="O86" s="21">
        <f t="shared" si="29"/>
        <v>23</v>
      </c>
      <c r="P86" s="21">
        <f t="shared" ref="P86" si="30">ROUNDDOWN($C86*P$3,0)</f>
        <v>24</v>
      </c>
      <c r="Q86" s="21">
        <f>ROUNDDOWN($C86*Q$3,0)</f>
        <v>24</v>
      </c>
      <c r="R86" s="21">
        <f>ROUNDDOWN($C86*R$3,0)</f>
        <v>32</v>
      </c>
      <c r="S86" s="21">
        <f t="shared" ref="S86:U86" si="31">ROUNDDOWN($C86*S$3,0)</f>
        <v>42</v>
      </c>
      <c r="T86" s="21">
        <f t="shared" si="31"/>
        <v>30</v>
      </c>
      <c r="U86" s="21">
        <f t="shared" si="31"/>
        <v>26</v>
      </c>
      <c r="V86" s="21">
        <f>ROUNDDOWN($C86*V$3,0)</f>
        <v>21</v>
      </c>
      <c r="W86" s="21">
        <f>ROUNDDOWN($C86*W$3,0)+10</f>
        <v>136</v>
      </c>
      <c r="X86" s="10">
        <f>SUM(D86:W86)</f>
        <v>764</v>
      </c>
      <c r="Y86" s="10">
        <f>X86-C86</f>
        <v>0</v>
      </c>
    </row>
    <row r="88" spans="1:25" ht="13.5" customHeight="1" x14ac:dyDescent="0.15">
      <c r="A88" s="54" t="s">
        <v>164</v>
      </c>
      <c r="B88" s="54"/>
      <c r="C88" s="3">
        <f>C63-(C80+C85)</f>
        <v>0</v>
      </c>
      <c r="D88" s="3">
        <f t="shared" ref="D88" si="32">D63-D86</f>
        <v>0</v>
      </c>
      <c r="E88" s="3">
        <f t="shared" ref="E88:Y88" si="33">E63-E86</f>
        <v>0</v>
      </c>
      <c r="F88" s="3">
        <f t="shared" si="33"/>
        <v>0</v>
      </c>
      <c r="G88" s="3">
        <f t="shared" si="33"/>
        <v>0</v>
      </c>
      <c r="H88" s="3">
        <f t="shared" si="33"/>
        <v>0</v>
      </c>
      <c r="I88" s="3">
        <f t="shared" si="33"/>
        <v>0</v>
      </c>
      <c r="J88" s="3">
        <f t="shared" si="33"/>
        <v>0</v>
      </c>
      <c r="K88" s="3">
        <f t="shared" si="33"/>
        <v>0</v>
      </c>
      <c r="L88" s="3">
        <f t="shared" si="33"/>
        <v>0</v>
      </c>
      <c r="M88" s="3">
        <f t="shared" si="33"/>
        <v>0</v>
      </c>
      <c r="N88" s="3">
        <f t="shared" si="33"/>
        <v>0</v>
      </c>
      <c r="O88" s="3">
        <f t="shared" si="33"/>
        <v>0</v>
      </c>
      <c r="P88" s="3">
        <f t="shared" si="33"/>
        <v>0</v>
      </c>
      <c r="Q88" s="3">
        <f t="shared" si="33"/>
        <v>0</v>
      </c>
      <c r="R88" s="3">
        <f t="shared" si="33"/>
        <v>0</v>
      </c>
      <c r="S88" s="3">
        <f t="shared" si="33"/>
        <v>0</v>
      </c>
      <c r="T88" s="3">
        <f t="shared" si="33"/>
        <v>0</v>
      </c>
      <c r="U88" s="3">
        <f t="shared" si="33"/>
        <v>0</v>
      </c>
      <c r="V88" s="3">
        <f t="shared" si="33"/>
        <v>0</v>
      </c>
      <c r="W88" s="3">
        <f t="shared" si="33"/>
        <v>0</v>
      </c>
      <c r="X88" s="3">
        <f t="shared" si="33"/>
        <v>0</v>
      </c>
      <c r="Y88" s="3">
        <f t="shared" si="33"/>
        <v>0</v>
      </c>
    </row>
    <row r="89" spans="1:25" ht="13.5" customHeight="1" x14ac:dyDescent="0.15">
      <c r="A89" s="54" t="s">
        <v>165</v>
      </c>
      <c r="B89" s="54"/>
      <c r="C89" s="3">
        <f>C52-'資金収支計算書（CF）'!C51</f>
        <v>0</v>
      </c>
      <c r="D89" s="3">
        <f>D52-'資金収支計算書（CF）'!D51</f>
        <v>0</v>
      </c>
      <c r="E89" s="3">
        <f>E52-'資金収支計算書（CF）'!E51</f>
        <v>0</v>
      </c>
      <c r="F89" s="3">
        <f>F52-'資金収支計算書（CF）'!F51</f>
        <v>0</v>
      </c>
      <c r="G89" s="3">
        <f>G52-'資金収支計算書（CF）'!G51</f>
        <v>0</v>
      </c>
      <c r="H89" s="3">
        <f>H52-'資金収支計算書（CF）'!H51</f>
        <v>0</v>
      </c>
      <c r="I89" s="3">
        <f>I52-'資金収支計算書（CF）'!I51</f>
        <v>0</v>
      </c>
      <c r="J89" s="3">
        <f>J52-'資金収支計算書（CF）'!J51</f>
        <v>0</v>
      </c>
      <c r="K89" s="3">
        <f>K52-'資金収支計算書（CF）'!K51</f>
        <v>0</v>
      </c>
      <c r="L89" s="3">
        <f>L52-'資金収支計算書（CF）'!L51</f>
        <v>0</v>
      </c>
      <c r="M89" s="3">
        <f>M52-'資金収支計算書（CF）'!M51</f>
        <v>0</v>
      </c>
      <c r="N89" s="3">
        <f>N52-'資金収支計算書（CF）'!N51</f>
        <v>0</v>
      </c>
      <c r="O89" s="3">
        <f>O52-'資金収支計算書（CF）'!O51</f>
        <v>0</v>
      </c>
      <c r="P89" s="3">
        <f>P52-'資金収支計算書（CF）'!P51</f>
        <v>0</v>
      </c>
      <c r="Q89" s="3">
        <f>Q52-'資金収支計算書（CF）'!Q51</f>
        <v>0</v>
      </c>
      <c r="R89" s="3">
        <f>R52-'資金収支計算書（CF）'!R51</f>
        <v>0</v>
      </c>
      <c r="S89" s="3">
        <f>S52-'資金収支計算書（CF）'!S51</f>
        <v>0</v>
      </c>
      <c r="T89" s="3">
        <f>T52-'資金収支計算書（CF）'!T51</f>
        <v>0</v>
      </c>
      <c r="U89" s="3">
        <f>U52-'資金収支計算書（CF）'!U51</f>
        <v>0</v>
      </c>
      <c r="V89" s="3">
        <f>V52-'資金収支計算書（CF）'!V51</f>
        <v>0</v>
      </c>
      <c r="W89" s="3">
        <f>W52-'資金収支計算書（CF）'!W51</f>
        <v>0</v>
      </c>
      <c r="X89" s="3">
        <f>X52-'資金収支計算書（CF）'!X51</f>
        <v>0</v>
      </c>
      <c r="Y89" s="3">
        <f>Y52-'資金収支計算書（CF）'!Y51</f>
        <v>0</v>
      </c>
    </row>
    <row r="90" spans="1:25" ht="13.5" customHeight="1" x14ac:dyDescent="0.15">
      <c r="A90" s="54" t="s">
        <v>166</v>
      </c>
      <c r="B90" s="54"/>
      <c r="C90" s="3">
        <f>C85-'純資産変動計算書（NW）'!C19</f>
        <v>0</v>
      </c>
      <c r="D90" s="3">
        <f>D85-'純資産変動計算書（NW）'!D19</f>
        <v>0</v>
      </c>
      <c r="E90" s="3">
        <f>E85-'純資産変動計算書（NW）'!E19</f>
        <v>0</v>
      </c>
      <c r="F90" s="3">
        <f>F85-'純資産変動計算書（NW）'!F19</f>
        <v>0</v>
      </c>
      <c r="G90" s="3">
        <f>G85-'純資産変動計算書（NW）'!G19</f>
        <v>0</v>
      </c>
      <c r="H90" s="3">
        <f>H85-'純資産変動計算書（NW）'!H19</f>
        <v>0</v>
      </c>
      <c r="I90" s="3">
        <f>I85-'純資産変動計算書（NW）'!I19</f>
        <v>0</v>
      </c>
      <c r="J90" s="3">
        <f>J85-'純資産変動計算書（NW）'!J19</f>
        <v>0</v>
      </c>
      <c r="K90" s="3">
        <f>K85-'純資産変動計算書（NW）'!K19</f>
        <v>0</v>
      </c>
      <c r="L90" s="3">
        <f>L85-'純資産変動計算書（NW）'!L19</f>
        <v>0</v>
      </c>
      <c r="M90" s="3">
        <f>M85-'純資産変動計算書（NW）'!M19</f>
        <v>0</v>
      </c>
      <c r="N90" s="3">
        <f>N85-'純資産変動計算書（NW）'!N19</f>
        <v>0</v>
      </c>
      <c r="O90" s="3">
        <f>O85-'純資産変動計算書（NW）'!O19</f>
        <v>0</v>
      </c>
      <c r="P90" s="3">
        <f>P85-'純資産変動計算書（NW）'!P19</f>
        <v>0</v>
      </c>
      <c r="Q90" s="3">
        <f>Q85-'純資産変動計算書（NW）'!Q19</f>
        <v>0</v>
      </c>
      <c r="R90" s="3">
        <f>R85-'純資産変動計算書（NW）'!R19</f>
        <v>0</v>
      </c>
      <c r="S90" s="3">
        <f>S85-'純資産変動計算書（NW）'!S19</f>
        <v>0</v>
      </c>
      <c r="T90" s="3">
        <f>T85-'純資産変動計算書（NW）'!T19</f>
        <v>0</v>
      </c>
      <c r="U90" s="3">
        <f>U85-'純資産変動計算書（NW）'!U19</f>
        <v>0</v>
      </c>
      <c r="V90" s="3">
        <f>V85-'純資産変動計算書（NW）'!V19</f>
        <v>0</v>
      </c>
      <c r="W90" s="3">
        <f>W85-'純資産変動計算書（NW）'!W19</f>
        <v>0</v>
      </c>
      <c r="X90" s="3">
        <f>X85-'純資産変動計算書（NW）'!X19</f>
        <v>0</v>
      </c>
      <c r="Y90" s="3">
        <f>Y85-'純資産変動計算書（NW）'!Y19</f>
        <v>0</v>
      </c>
    </row>
  </sheetData>
  <mergeCells count="6">
    <mergeCell ref="C2:C3"/>
    <mergeCell ref="X2:X3"/>
    <mergeCell ref="Y2:Y3"/>
    <mergeCell ref="A90:B90"/>
    <mergeCell ref="A89:B89"/>
    <mergeCell ref="A88:B88"/>
  </mergeCells>
  <phoneticPr fontId="1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2:Y40"/>
  <sheetViews>
    <sheetView zoomScaleNormal="100" workbookViewId="0">
      <pane xSplit="1" ySplit="3" topLeftCell="L28" activePane="bottomRight" state="frozen"/>
      <selection pane="topRight" activeCell="B1" sqref="B1"/>
      <selection pane="bottomLeft" activeCell="A3" sqref="A3"/>
      <selection pane="bottomRight" activeCell="W39" sqref="W39"/>
    </sheetView>
  </sheetViews>
  <sheetFormatPr defaultColWidth="8.875" defaultRowHeight="11.25" x14ac:dyDescent="0.15"/>
  <cols>
    <col min="1" max="1" width="24.75" style="3" customWidth="1"/>
    <col min="2" max="2" width="13" style="3" customWidth="1"/>
    <col min="3" max="3" width="11.25" style="3" customWidth="1"/>
    <col min="4" max="16384" width="8.875" style="3"/>
  </cols>
  <sheetData>
    <row r="2" spans="1:25" ht="21.75" thickBot="1" x14ac:dyDescent="0.25">
      <c r="A2" s="2" t="s">
        <v>0</v>
      </c>
      <c r="B2" s="11" t="s">
        <v>158</v>
      </c>
      <c r="C2" s="55" t="s">
        <v>159</v>
      </c>
      <c r="D2" s="13" t="str">
        <f>'貸借対照表（BS）'!D2</f>
        <v>余市町</v>
      </c>
      <c r="E2" s="13" t="str">
        <f>'貸借対照表（BS）'!E2</f>
        <v>仁木町</v>
      </c>
      <c r="F2" s="13" t="str">
        <f>'貸借対照表（BS）'!F2</f>
        <v>赤井川村</v>
      </c>
      <c r="G2" s="13" t="str">
        <f>'貸借対照表（BS）'!G2</f>
        <v>古平町</v>
      </c>
      <c r="H2" s="13" t="str">
        <f>'貸借対照表（BS）'!H2</f>
        <v>積丹町</v>
      </c>
      <c r="I2" s="13" t="str">
        <f>'貸借対照表（BS）'!I2</f>
        <v>神恵内村</v>
      </c>
      <c r="J2" s="13" t="str">
        <f>'貸借対照表（BS）'!J2</f>
        <v>泊村</v>
      </c>
      <c r="K2" s="13" t="str">
        <f>'貸借対照表（BS）'!K2</f>
        <v>岩内町</v>
      </c>
      <c r="L2" s="13" t="str">
        <f>'貸借対照表（BS）'!L2</f>
        <v>共和町</v>
      </c>
      <c r="M2" s="13" t="str">
        <f>'貸借対照表（BS）'!M2</f>
        <v>倶知安町</v>
      </c>
      <c r="N2" s="13" t="str">
        <f>'貸借対照表（BS）'!N2</f>
        <v>京極町</v>
      </c>
      <c r="O2" s="13" t="str">
        <f>'貸借対照表（BS）'!O2</f>
        <v>喜茂別町</v>
      </c>
      <c r="P2" s="13" t="str">
        <f>'貸借対照表（BS）'!P2</f>
        <v>留寿都村</v>
      </c>
      <c r="Q2" s="13" t="str">
        <f>'貸借対照表（BS）'!Q2</f>
        <v>真狩村</v>
      </c>
      <c r="R2" s="13" t="str">
        <f>'貸借対照表（BS）'!R2</f>
        <v>ニセコ町</v>
      </c>
      <c r="S2" s="13" t="str">
        <f>'貸借対照表（BS）'!S2</f>
        <v>蘭越町</v>
      </c>
      <c r="T2" s="13" t="str">
        <f>'貸借対照表（BS）'!T2</f>
        <v>黒松内町</v>
      </c>
      <c r="U2" s="13" t="str">
        <f>'貸借対照表（BS）'!U2</f>
        <v>寿都町</v>
      </c>
      <c r="V2" s="13" t="str">
        <f>'貸借対照表（BS）'!V2</f>
        <v>島牧村</v>
      </c>
      <c r="W2" s="13" t="str">
        <f>'貸借対照表（BS）'!W2</f>
        <v>小樽市</v>
      </c>
      <c r="X2" s="56" t="str">
        <f>'貸借対照表（BS）'!X2</f>
        <v>検算</v>
      </c>
      <c r="Y2" s="56" t="s">
        <v>163</v>
      </c>
    </row>
    <row r="3" spans="1:25" ht="12.75" thickBot="1" x14ac:dyDescent="0.2">
      <c r="B3" s="4" t="s">
        <v>1</v>
      </c>
      <c r="C3" s="55"/>
      <c r="D3" s="14">
        <f>'貸借対照表（BS）'!D3</f>
        <v>9.6741582421254912E-2</v>
      </c>
      <c r="E3" s="14">
        <f>'貸借対照表（BS）'!E3</f>
        <v>3.8156905338791881E-2</v>
      </c>
      <c r="F3" s="14">
        <f>'貸借対照表（BS）'!F3</f>
        <v>3.0729384242626785E-2</v>
      </c>
      <c r="G3" s="14">
        <f>'貸借対照表（BS）'!G3</f>
        <v>3.1974266856044785E-2</v>
      </c>
      <c r="H3" s="14">
        <f>'貸借対照表（BS）'!H3</f>
        <v>3.4363773080457849E-2</v>
      </c>
      <c r="I3" s="14">
        <f>'貸借対照表（BS）'!I3</f>
        <v>2.2658534547581252E-2</v>
      </c>
      <c r="J3" s="14">
        <f>'貸借対照表（BS）'!J3</f>
        <v>4.0137020636644663E-2</v>
      </c>
      <c r="K3" s="14">
        <f>'貸借対照表（BS）'!K3</f>
        <v>7.1568217896231939E-2</v>
      </c>
      <c r="L3" s="14">
        <f>'貸借対照表（BS）'!L3</f>
        <v>5.2268359929818702E-2</v>
      </c>
      <c r="M3" s="14">
        <f>'貸借対照表（BS）'!M3</f>
        <v>8.4827470966663876E-2</v>
      </c>
      <c r="N3" s="14">
        <f>'貸借対照表（BS）'!N3</f>
        <v>3.539142785529284E-2</v>
      </c>
      <c r="O3" s="14">
        <f>'貸借対照表（BS）'!O3</f>
        <v>3.1389422675244381E-2</v>
      </c>
      <c r="P3" s="14">
        <f>'貸借対照表（BS）'!P3</f>
        <v>3.1447907093324422E-2</v>
      </c>
      <c r="Q3" s="14">
        <f>'貸借対照表（BS）'!Q3</f>
        <v>3.2500626618765141E-2</v>
      </c>
      <c r="R3" s="14">
        <f>'貸借対照表（BS）'!R3</f>
        <v>4.2092071183891723E-2</v>
      </c>
      <c r="S3" s="14">
        <f>'貸借対照表（BS）'!S3</f>
        <v>5.5309549669980786E-2</v>
      </c>
      <c r="T3" s="14">
        <f>'貸借対照表（BS）'!T3</f>
        <v>4.0187150137856127E-2</v>
      </c>
      <c r="U3" s="14">
        <f>'貸借対照表（BS）'!U3</f>
        <v>3.5099005764892638E-2</v>
      </c>
      <c r="V3" s="14">
        <f>'貸借対照表（BS）'!V3</f>
        <v>2.7621355167516085E-2</v>
      </c>
      <c r="W3" s="14">
        <f>'貸借対照表（BS）'!W3</f>
        <v>0.16553596791711922</v>
      </c>
      <c r="X3" s="56"/>
      <c r="Y3" s="56"/>
    </row>
    <row r="4" spans="1:25" ht="12.75" x14ac:dyDescent="0.15">
      <c r="A4" s="5" t="s">
        <v>127</v>
      </c>
      <c r="B4" s="28">
        <v>13154328</v>
      </c>
      <c r="C4" s="20">
        <f>ROUND(B4/1000,0)</f>
        <v>13154</v>
      </c>
      <c r="D4" s="21">
        <f t="shared" ref="D4:R18" si="0">ROUNDDOWN($C4*D$3,0)</f>
        <v>1272</v>
      </c>
      <c r="E4" s="21">
        <f t="shared" si="0"/>
        <v>501</v>
      </c>
      <c r="F4" s="21">
        <f t="shared" si="0"/>
        <v>404</v>
      </c>
      <c r="G4" s="21">
        <f t="shared" si="0"/>
        <v>420</v>
      </c>
      <c r="H4" s="21">
        <f t="shared" si="0"/>
        <v>452</v>
      </c>
      <c r="I4" s="21">
        <f t="shared" si="0"/>
        <v>298</v>
      </c>
      <c r="J4" s="21">
        <f t="shared" si="0"/>
        <v>527</v>
      </c>
      <c r="K4" s="21">
        <f t="shared" si="0"/>
        <v>941</v>
      </c>
      <c r="L4" s="21">
        <f t="shared" si="0"/>
        <v>687</v>
      </c>
      <c r="M4" s="21">
        <f t="shared" si="0"/>
        <v>1115</v>
      </c>
      <c r="N4" s="21">
        <f t="shared" si="0"/>
        <v>465</v>
      </c>
      <c r="O4" s="21">
        <f t="shared" si="0"/>
        <v>412</v>
      </c>
      <c r="P4" s="21">
        <f t="shared" si="0"/>
        <v>413</v>
      </c>
      <c r="Q4" s="21">
        <f t="shared" si="0"/>
        <v>427</v>
      </c>
      <c r="R4" s="21">
        <f t="shared" si="0"/>
        <v>553</v>
      </c>
      <c r="S4" s="21">
        <f t="shared" ref="S4:W17" si="1">ROUNDDOWN($C4*S$3,0)</f>
        <v>727</v>
      </c>
      <c r="T4" s="21">
        <f t="shared" si="1"/>
        <v>528</v>
      </c>
      <c r="U4" s="21">
        <f t="shared" si="1"/>
        <v>461</v>
      </c>
      <c r="V4" s="21">
        <f t="shared" si="1"/>
        <v>363</v>
      </c>
      <c r="W4" s="21">
        <f>ROUNDDOWN($C4*W$3,0)+11</f>
        <v>2188</v>
      </c>
      <c r="X4" s="10">
        <f t="shared" ref="X4:X38" si="2">SUM(D4:W4)</f>
        <v>13154</v>
      </c>
      <c r="Y4" s="10">
        <f t="shared" ref="Y4:Y38" si="3">X4-C4</f>
        <v>0</v>
      </c>
    </row>
    <row r="5" spans="1:25" ht="12.75" x14ac:dyDescent="0.15">
      <c r="A5" s="7" t="s">
        <v>128</v>
      </c>
      <c r="B5" s="29">
        <v>13066828</v>
      </c>
      <c r="C5" s="20">
        <f t="shared" ref="C5:C38" si="4">ROUND(B5/1000,0)</f>
        <v>13067</v>
      </c>
      <c r="D5" s="21">
        <f t="shared" si="0"/>
        <v>1264</v>
      </c>
      <c r="E5" s="21">
        <f t="shared" si="0"/>
        <v>498</v>
      </c>
      <c r="F5" s="21">
        <f t="shared" si="0"/>
        <v>401</v>
      </c>
      <c r="G5" s="21">
        <f t="shared" si="0"/>
        <v>417</v>
      </c>
      <c r="H5" s="21">
        <f t="shared" si="0"/>
        <v>449</v>
      </c>
      <c r="I5" s="21">
        <f t="shared" si="0"/>
        <v>296</v>
      </c>
      <c r="J5" s="21">
        <f t="shared" si="0"/>
        <v>524</v>
      </c>
      <c r="K5" s="21">
        <f t="shared" si="0"/>
        <v>935</v>
      </c>
      <c r="L5" s="21">
        <f t="shared" si="0"/>
        <v>682</v>
      </c>
      <c r="M5" s="21">
        <f t="shared" si="0"/>
        <v>1108</v>
      </c>
      <c r="N5" s="21">
        <f t="shared" si="0"/>
        <v>462</v>
      </c>
      <c r="O5" s="21">
        <f t="shared" si="0"/>
        <v>410</v>
      </c>
      <c r="P5" s="21">
        <f t="shared" si="0"/>
        <v>410</v>
      </c>
      <c r="Q5" s="21">
        <f t="shared" si="0"/>
        <v>424</v>
      </c>
      <c r="R5" s="21">
        <f t="shared" si="0"/>
        <v>550</v>
      </c>
      <c r="S5" s="21">
        <f t="shared" si="1"/>
        <v>722</v>
      </c>
      <c r="T5" s="21">
        <f t="shared" si="1"/>
        <v>525</v>
      </c>
      <c r="U5" s="21">
        <f t="shared" si="1"/>
        <v>458</v>
      </c>
      <c r="V5" s="21">
        <f t="shared" si="1"/>
        <v>360</v>
      </c>
      <c r="W5" s="21">
        <f>ROUNDDOWN($C5*W$3,0)+9</f>
        <v>2172</v>
      </c>
      <c r="X5" s="10">
        <f t="shared" si="2"/>
        <v>13067</v>
      </c>
      <c r="Y5" s="10">
        <f t="shared" si="3"/>
        <v>0</v>
      </c>
    </row>
    <row r="6" spans="1:25" ht="12.75" x14ac:dyDescent="0.15">
      <c r="A6" s="7" t="s">
        <v>129</v>
      </c>
      <c r="B6" s="29">
        <v>4284270</v>
      </c>
      <c r="C6" s="20">
        <f t="shared" si="4"/>
        <v>4284</v>
      </c>
      <c r="D6" s="21">
        <f t="shared" si="0"/>
        <v>414</v>
      </c>
      <c r="E6" s="21">
        <f t="shared" si="0"/>
        <v>163</v>
      </c>
      <c r="F6" s="21">
        <f t="shared" si="0"/>
        <v>131</v>
      </c>
      <c r="G6" s="21">
        <f t="shared" si="0"/>
        <v>136</v>
      </c>
      <c r="H6" s="21">
        <f t="shared" si="0"/>
        <v>147</v>
      </c>
      <c r="I6" s="21">
        <f t="shared" si="0"/>
        <v>97</v>
      </c>
      <c r="J6" s="21">
        <f t="shared" si="0"/>
        <v>171</v>
      </c>
      <c r="K6" s="21">
        <f t="shared" si="0"/>
        <v>306</v>
      </c>
      <c r="L6" s="21">
        <f t="shared" si="0"/>
        <v>223</v>
      </c>
      <c r="M6" s="21">
        <f t="shared" si="0"/>
        <v>363</v>
      </c>
      <c r="N6" s="21">
        <f t="shared" si="0"/>
        <v>151</v>
      </c>
      <c r="O6" s="21">
        <f t="shared" si="0"/>
        <v>134</v>
      </c>
      <c r="P6" s="21">
        <f t="shared" si="0"/>
        <v>134</v>
      </c>
      <c r="Q6" s="21">
        <f t="shared" si="0"/>
        <v>139</v>
      </c>
      <c r="R6" s="21">
        <f t="shared" si="0"/>
        <v>180</v>
      </c>
      <c r="S6" s="21">
        <f t="shared" si="1"/>
        <v>236</v>
      </c>
      <c r="T6" s="21">
        <f t="shared" si="1"/>
        <v>172</v>
      </c>
      <c r="U6" s="21">
        <f t="shared" si="1"/>
        <v>150</v>
      </c>
      <c r="V6" s="21">
        <f t="shared" si="1"/>
        <v>118</v>
      </c>
      <c r="W6" s="21">
        <f>ROUNDDOWN($C6*W$3,0)+10</f>
        <v>719</v>
      </c>
      <c r="X6" s="10">
        <f t="shared" si="2"/>
        <v>4284</v>
      </c>
      <c r="Y6" s="10">
        <f t="shared" si="3"/>
        <v>0</v>
      </c>
    </row>
    <row r="7" spans="1:25" ht="12.75" x14ac:dyDescent="0.15">
      <c r="A7" s="7" t="s">
        <v>130</v>
      </c>
      <c r="B7" s="29">
        <v>880270</v>
      </c>
      <c r="C7" s="20">
        <f t="shared" si="4"/>
        <v>880</v>
      </c>
      <c r="D7" s="21">
        <f t="shared" si="0"/>
        <v>85</v>
      </c>
      <c r="E7" s="21">
        <f t="shared" si="0"/>
        <v>33</v>
      </c>
      <c r="F7" s="21">
        <f t="shared" si="0"/>
        <v>27</v>
      </c>
      <c r="G7" s="21">
        <f t="shared" si="0"/>
        <v>28</v>
      </c>
      <c r="H7" s="21">
        <f t="shared" si="0"/>
        <v>30</v>
      </c>
      <c r="I7" s="21">
        <f t="shared" si="0"/>
        <v>19</v>
      </c>
      <c r="J7" s="21">
        <f t="shared" si="0"/>
        <v>35</v>
      </c>
      <c r="K7" s="21">
        <f t="shared" si="0"/>
        <v>62</v>
      </c>
      <c r="L7" s="21">
        <f t="shared" si="0"/>
        <v>45</v>
      </c>
      <c r="M7" s="21">
        <f t="shared" si="0"/>
        <v>74</v>
      </c>
      <c r="N7" s="21">
        <f t="shared" si="0"/>
        <v>31</v>
      </c>
      <c r="O7" s="21">
        <f t="shared" si="0"/>
        <v>27</v>
      </c>
      <c r="P7" s="21">
        <f t="shared" si="0"/>
        <v>27</v>
      </c>
      <c r="Q7" s="21">
        <f t="shared" si="0"/>
        <v>28</v>
      </c>
      <c r="R7" s="21">
        <f t="shared" si="0"/>
        <v>37</v>
      </c>
      <c r="S7" s="21">
        <f t="shared" si="1"/>
        <v>48</v>
      </c>
      <c r="T7" s="21">
        <f t="shared" si="1"/>
        <v>35</v>
      </c>
      <c r="U7" s="21">
        <f t="shared" si="1"/>
        <v>30</v>
      </c>
      <c r="V7" s="21">
        <f t="shared" si="1"/>
        <v>24</v>
      </c>
      <c r="W7" s="21">
        <f>ROUNDDOWN($C7*W$3,0)+10</f>
        <v>155</v>
      </c>
      <c r="X7" s="10">
        <f t="shared" si="2"/>
        <v>880</v>
      </c>
      <c r="Y7" s="10">
        <f t="shared" si="3"/>
        <v>0</v>
      </c>
    </row>
    <row r="8" spans="1:25" ht="12.75" x14ac:dyDescent="0.15">
      <c r="A8" s="7" t="s">
        <v>131</v>
      </c>
      <c r="B8" s="29">
        <v>0</v>
      </c>
      <c r="C8" s="20">
        <f t="shared" si="4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1"/>
        <v>0</v>
      </c>
      <c r="T8" s="21">
        <f t="shared" si="1"/>
        <v>0</v>
      </c>
      <c r="U8" s="21">
        <f t="shared" si="1"/>
        <v>0</v>
      </c>
      <c r="V8" s="21">
        <f t="shared" si="1"/>
        <v>0</v>
      </c>
      <c r="W8" s="21">
        <f t="shared" si="1"/>
        <v>0</v>
      </c>
      <c r="X8" s="10">
        <f t="shared" si="2"/>
        <v>0</v>
      </c>
      <c r="Y8" s="10">
        <f t="shared" si="3"/>
        <v>0</v>
      </c>
    </row>
    <row r="9" spans="1:25" ht="12.75" x14ac:dyDescent="0.15">
      <c r="A9" s="7" t="s">
        <v>132</v>
      </c>
      <c r="B9" s="29">
        <v>0</v>
      </c>
      <c r="C9" s="20">
        <f t="shared" si="4"/>
        <v>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1"/>
        <v>0</v>
      </c>
      <c r="T9" s="21">
        <f t="shared" si="1"/>
        <v>0</v>
      </c>
      <c r="U9" s="21">
        <f t="shared" si="1"/>
        <v>0</v>
      </c>
      <c r="V9" s="21">
        <f t="shared" si="1"/>
        <v>0</v>
      </c>
      <c r="W9" s="21">
        <f t="shared" si="1"/>
        <v>0</v>
      </c>
      <c r="X9" s="10">
        <f t="shared" si="2"/>
        <v>0</v>
      </c>
      <c r="Y9" s="10">
        <f t="shared" si="3"/>
        <v>0</v>
      </c>
    </row>
    <row r="10" spans="1:25" ht="12.75" x14ac:dyDescent="0.15">
      <c r="A10" s="7" t="s">
        <v>76</v>
      </c>
      <c r="B10" s="29">
        <v>3404000</v>
      </c>
      <c r="C10" s="20">
        <f t="shared" si="4"/>
        <v>3404</v>
      </c>
      <c r="D10" s="21">
        <f t="shared" si="0"/>
        <v>329</v>
      </c>
      <c r="E10" s="21">
        <f t="shared" si="0"/>
        <v>129</v>
      </c>
      <c r="F10" s="21">
        <f t="shared" si="0"/>
        <v>104</v>
      </c>
      <c r="G10" s="21">
        <f t="shared" si="0"/>
        <v>108</v>
      </c>
      <c r="H10" s="21">
        <f t="shared" si="0"/>
        <v>116</v>
      </c>
      <c r="I10" s="21">
        <f t="shared" si="0"/>
        <v>77</v>
      </c>
      <c r="J10" s="21">
        <f t="shared" si="0"/>
        <v>136</v>
      </c>
      <c r="K10" s="21">
        <f t="shared" si="0"/>
        <v>243</v>
      </c>
      <c r="L10" s="21">
        <f t="shared" si="0"/>
        <v>177</v>
      </c>
      <c r="M10" s="21">
        <f t="shared" si="0"/>
        <v>288</v>
      </c>
      <c r="N10" s="21">
        <f t="shared" si="0"/>
        <v>120</v>
      </c>
      <c r="O10" s="21">
        <f t="shared" si="0"/>
        <v>106</v>
      </c>
      <c r="P10" s="21">
        <f t="shared" si="0"/>
        <v>107</v>
      </c>
      <c r="Q10" s="21">
        <f t="shared" si="0"/>
        <v>110</v>
      </c>
      <c r="R10" s="21">
        <f t="shared" si="0"/>
        <v>143</v>
      </c>
      <c r="S10" s="21">
        <f t="shared" si="1"/>
        <v>188</v>
      </c>
      <c r="T10" s="21">
        <f t="shared" si="1"/>
        <v>136</v>
      </c>
      <c r="U10" s="21">
        <f t="shared" si="1"/>
        <v>119</v>
      </c>
      <c r="V10" s="21">
        <f t="shared" si="1"/>
        <v>94</v>
      </c>
      <c r="W10" s="21">
        <f>ROUNDDOWN($C10*W$3,0)+11</f>
        <v>574</v>
      </c>
      <c r="X10" s="10">
        <f t="shared" si="2"/>
        <v>3404</v>
      </c>
      <c r="Y10" s="10">
        <f t="shared" si="3"/>
        <v>0</v>
      </c>
    </row>
    <row r="11" spans="1:25" ht="12.75" x14ac:dyDescent="0.15">
      <c r="A11" s="7" t="s">
        <v>133</v>
      </c>
      <c r="B11" s="29">
        <v>7551558</v>
      </c>
      <c r="C11" s="20">
        <f t="shared" si="4"/>
        <v>7552</v>
      </c>
      <c r="D11" s="21">
        <f t="shared" si="0"/>
        <v>730</v>
      </c>
      <c r="E11" s="21">
        <f t="shared" si="0"/>
        <v>288</v>
      </c>
      <c r="F11" s="21">
        <f t="shared" si="0"/>
        <v>232</v>
      </c>
      <c r="G11" s="21">
        <f t="shared" si="0"/>
        <v>241</v>
      </c>
      <c r="H11" s="21">
        <f t="shared" si="0"/>
        <v>259</v>
      </c>
      <c r="I11" s="21">
        <f t="shared" si="0"/>
        <v>171</v>
      </c>
      <c r="J11" s="21">
        <f t="shared" si="0"/>
        <v>303</v>
      </c>
      <c r="K11" s="21">
        <f t="shared" si="0"/>
        <v>540</v>
      </c>
      <c r="L11" s="21">
        <f t="shared" si="0"/>
        <v>394</v>
      </c>
      <c r="M11" s="21">
        <f t="shared" si="0"/>
        <v>640</v>
      </c>
      <c r="N11" s="21">
        <f t="shared" si="0"/>
        <v>267</v>
      </c>
      <c r="O11" s="21">
        <f t="shared" si="0"/>
        <v>237</v>
      </c>
      <c r="P11" s="21">
        <f t="shared" si="0"/>
        <v>237</v>
      </c>
      <c r="Q11" s="21">
        <f t="shared" si="0"/>
        <v>245</v>
      </c>
      <c r="R11" s="21">
        <f t="shared" si="0"/>
        <v>317</v>
      </c>
      <c r="S11" s="21">
        <f t="shared" si="1"/>
        <v>417</v>
      </c>
      <c r="T11" s="21">
        <f t="shared" si="1"/>
        <v>303</v>
      </c>
      <c r="U11" s="21">
        <f t="shared" si="1"/>
        <v>265</v>
      </c>
      <c r="V11" s="21">
        <f t="shared" si="1"/>
        <v>208</v>
      </c>
      <c r="W11" s="21">
        <f>ROUNDDOWN($C11*W$3,0)+8</f>
        <v>1258</v>
      </c>
      <c r="X11" s="10">
        <f t="shared" si="2"/>
        <v>7552</v>
      </c>
      <c r="Y11" s="10">
        <f t="shared" si="3"/>
        <v>0</v>
      </c>
    </row>
    <row r="12" spans="1:25" ht="12.75" x14ac:dyDescent="0.15">
      <c r="A12" s="7" t="s">
        <v>134</v>
      </c>
      <c r="B12" s="29">
        <v>7551558</v>
      </c>
      <c r="C12" s="20">
        <f t="shared" si="4"/>
        <v>7552</v>
      </c>
      <c r="D12" s="21">
        <f t="shared" si="0"/>
        <v>730</v>
      </c>
      <c r="E12" s="21">
        <f t="shared" si="0"/>
        <v>288</v>
      </c>
      <c r="F12" s="21">
        <f t="shared" si="0"/>
        <v>232</v>
      </c>
      <c r="G12" s="21">
        <f t="shared" si="0"/>
        <v>241</v>
      </c>
      <c r="H12" s="21">
        <f t="shared" si="0"/>
        <v>259</v>
      </c>
      <c r="I12" s="21">
        <f t="shared" si="0"/>
        <v>171</v>
      </c>
      <c r="J12" s="21">
        <f t="shared" si="0"/>
        <v>303</v>
      </c>
      <c r="K12" s="21">
        <f t="shared" si="0"/>
        <v>540</v>
      </c>
      <c r="L12" s="21">
        <f t="shared" si="0"/>
        <v>394</v>
      </c>
      <c r="M12" s="21">
        <f t="shared" si="0"/>
        <v>640</v>
      </c>
      <c r="N12" s="21">
        <f t="shared" si="0"/>
        <v>267</v>
      </c>
      <c r="O12" s="21">
        <f t="shared" si="0"/>
        <v>237</v>
      </c>
      <c r="P12" s="21">
        <f t="shared" si="0"/>
        <v>237</v>
      </c>
      <c r="Q12" s="21">
        <f t="shared" si="0"/>
        <v>245</v>
      </c>
      <c r="R12" s="21">
        <f t="shared" si="0"/>
        <v>317</v>
      </c>
      <c r="S12" s="21">
        <f t="shared" si="1"/>
        <v>417</v>
      </c>
      <c r="T12" s="21">
        <f t="shared" si="1"/>
        <v>303</v>
      </c>
      <c r="U12" s="21">
        <f t="shared" si="1"/>
        <v>265</v>
      </c>
      <c r="V12" s="21">
        <f t="shared" si="1"/>
        <v>208</v>
      </c>
      <c r="W12" s="21">
        <f>ROUNDDOWN($C12*W$3,0)+8</f>
        <v>1258</v>
      </c>
      <c r="X12" s="10">
        <f t="shared" si="2"/>
        <v>7552</v>
      </c>
      <c r="Y12" s="10">
        <f t="shared" si="3"/>
        <v>0</v>
      </c>
    </row>
    <row r="13" spans="1:25" ht="12.75" x14ac:dyDescent="0.15">
      <c r="A13" s="7" t="s">
        <v>135</v>
      </c>
      <c r="B13" s="29">
        <v>0</v>
      </c>
      <c r="C13" s="20">
        <f t="shared" si="4"/>
        <v>0</v>
      </c>
      <c r="D13" s="21">
        <f t="shared" si="0"/>
        <v>0</v>
      </c>
      <c r="E13" s="21">
        <f t="shared" si="0"/>
        <v>0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21">
        <f t="shared" si="0"/>
        <v>0</v>
      </c>
      <c r="R13" s="21">
        <f t="shared" si="0"/>
        <v>0</v>
      </c>
      <c r="S13" s="21">
        <f t="shared" si="1"/>
        <v>0</v>
      </c>
      <c r="T13" s="21">
        <f t="shared" si="1"/>
        <v>0</v>
      </c>
      <c r="U13" s="21">
        <f t="shared" si="1"/>
        <v>0</v>
      </c>
      <c r="V13" s="21">
        <f t="shared" si="1"/>
        <v>0</v>
      </c>
      <c r="W13" s="21">
        <f t="shared" si="1"/>
        <v>0</v>
      </c>
      <c r="X13" s="10">
        <f t="shared" si="2"/>
        <v>0</v>
      </c>
      <c r="Y13" s="10">
        <f t="shared" si="3"/>
        <v>0</v>
      </c>
    </row>
    <row r="14" spans="1:25" ht="12.75" x14ac:dyDescent="0.15">
      <c r="A14" s="7" t="s">
        <v>136</v>
      </c>
      <c r="B14" s="29">
        <v>0</v>
      </c>
      <c r="C14" s="20">
        <f t="shared" si="4"/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1">
        <f t="shared" si="0"/>
        <v>0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1">
        <f t="shared" si="1"/>
        <v>0</v>
      </c>
      <c r="T14" s="21">
        <f t="shared" si="1"/>
        <v>0</v>
      </c>
      <c r="U14" s="21">
        <f t="shared" si="1"/>
        <v>0</v>
      </c>
      <c r="V14" s="21">
        <f t="shared" si="1"/>
        <v>0</v>
      </c>
      <c r="W14" s="21">
        <f t="shared" si="1"/>
        <v>0</v>
      </c>
      <c r="X14" s="10">
        <f t="shared" si="2"/>
        <v>0</v>
      </c>
      <c r="Y14" s="10">
        <f t="shared" si="3"/>
        <v>0</v>
      </c>
    </row>
    <row r="15" spans="1:25" ht="12.75" x14ac:dyDescent="0.15">
      <c r="A15" s="7" t="s">
        <v>76</v>
      </c>
      <c r="B15" s="29">
        <v>0</v>
      </c>
      <c r="C15" s="20">
        <f t="shared" si="4"/>
        <v>0</v>
      </c>
      <c r="D15" s="21">
        <f t="shared" si="0"/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  <c r="I15" s="21">
        <f t="shared" si="0"/>
        <v>0</v>
      </c>
      <c r="J15" s="21">
        <f t="shared" si="0"/>
        <v>0</v>
      </c>
      <c r="K15" s="21">
        <f t="shared" si="0"/>
        <v>0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0</v>
      </c>
      <c r="P15" s="21">
        <f t="shared" si="0"/>
        <v>0</v>
      </c>
      <c r="Q15" s="21">
        <f t="shared" si="0"/>
        <v>0</v>
      </c>
      <c r="R15" s="21">
        <f t="shared" si="0"/>
        <v>0</v>
      </c>
      <c r="S15" s="21">
        <f t="shared" si="1"/>
        <v>0</v>
      </c>
      <c r="T15" s="21">
        <f t="shared" si="1"/>
        <v>0</v>
      </c>
      <c r="U15" s="21">
        <f t="shared" si="1"/>
        <v>0</v>
      </c>
      <c r="V15" s="21">
        <f t="shared" si="1"/>
        <v>0</v>
      </c>
      <c r="W15" s="21">
        <f t="shared" si="1"/>
        <v>0</v>
      </c>
      <c r="X15" s="10">
        <f t="shared" si="2"/>
        <v>0</v>
      </c>
      <c r="Y15" s="10">
        <f t="shared" si="3"/>
        <v>0</v>
      </c>
    </row>
    <row r="16" spans="1:25" ht="12.75" x14ac:dyDescent="0.15">
      <c r="A16" s="7" t="s">
        <v>137</v>
      </c>
      <c r="B16" s="29">
        <v>1231000</v>
      </c>
      <c r="C16" s="20">
        <f t="shared" si="4"/>
        <v>1231</v>
      </c>
      <c r="D16" s="21">
        <f t="shared" si="0"/>
        <v>119</v>
      </c>
      <c r="E16" s="21">
        <f t="shared" si="0"/>
        <v>46</v>
      </c>
      <c r="F16" s="21">
        <f t="shared" si="0"/>
        <v>37</v>
      </c>
      <c r="G16" s="21">
        <f t="shared" si="0"/>
        <v>39</v>
      </c>
      <c r="H16" s="21">
        <f t="shared" si="0"/>
        <v>42</v>
      </c>
      <c r="I16" s="21">
        <f t="shared" si="0"/>
        <v>27</v>
      </c>
      <c r="J16" s="21">
        <f t="shared" si="0"/>
        <v>49</v>
      </c>
      <c r="K16" s="21">
        <f t="shared" si="0"/>
        <v>88</v>
      </c>
      <c r="L16" s="21">
        <f t="shared" si="0"/>
        <v>64</v>
      </c>
      <c r="M16" s="21">
        <f t="shared" si="0"/>
        <v>104</v>
      </c>
      <c r="N16" s="21">
        <f t="shared" si="0"/>
        <v>43</v>
      </c>
      <c r="O16" s="21">
        <f t="shared" si="0"/>
        <v>38</v>
      </c>
      <c r="P16" s="21">
        <f t="shared" si="0"/>
        <v>38</v>
      </c>
      <c r="Q16" s="21">
        <f t="shared" si="0"/>
        <v>40</v>
      </c>
      <c r="R16" s="21">
        <f t="shared" si="0"/>
        <v>51</v>
      </c>
      <c r="S16" s="21">
        <f t="shared" si="1"/>
        <v>68</v>
      </c>
      <c r="T16" s="21">
        <f t="shared" si="1"/>
        <v>49</v>
      </c>
      <c r="U16" s="21">
        <f t="shared" si="1"/>
        <v>43</v>
      </c>
      <c r="V16" s="21">
        <f t="shared" si="1"/>
        <v>34</v>
      </c>
      <c r="W16" s="21">
        <f>ROUNDDOWN($C16*W$3,0)+9</f>
        <v>212</v>
      </c>
      <c r="X16" s="10">
        <f t="shared" si="2"/>
        <v>1231</v>
      </c>
      <c r="Y16" s="10">
        <f t="shared" si="3"/>
        <v>0</v>
      </c>
    </row>
    <row r="17" spans="1:25" ht="12.75" x14ac:dyDescent="0.15">
      <c r="A17" s="7" t="s">
        <v>138</v>
      </c>
      <c r="B17" s="29">
        <v>0</v>
      </c>
      <c r="C17" s="20">
        <f t="shared" si="4"/>
        <v>0</v>
      </c>
      <c r="D17" s="21">
        <f t="shared" si="0"/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1">
        <f t="shared" si="0"/>
        <v>0</v>
      </c>
      <c r="L17" s="21">
        <f t="shared" si="0"/>
        <v>0</v>
      </c>
      <c r="M17" s="21">
        <f t="shared" si="0"/>
        <v>0</v>
      </c>
      <c r="N17" s="21">
        <f t="shared" si="0"/>
        <v>0</v>
      </c>
      <c r="O17" s="21">
        <f t="shared" si="0"/>
        <v>0</v>
      </c>
      <c r="P17" s="21">
        <f t="shared" si="0"/>
        <v>0</v>
      </c>
      <c r="Q17" s="21">
        <f t="shared" si="0"/>
        <v>0</v>
      </c>
      <c r="R17" s="21">
        <f t="shared" si="0"/>
        <v>0</v>
      </c>
      <c r="S17" s="21">
        <f t="shared" si="1"/>
        <v>0</v>
      </c>
      <c r="T17" s="21">
        <f t="shared" si="1"/>
        <v>0</v>
      </c>
      <c r="U17" s="21">
        <f t="shared" si="1"/>
        <v>0</v>
      </c>
      <c r="V17" s="21">
        <f t="shared" si="1"/>
        <v>0</v>
      </c>
      <c r="W17" s="21">
        <f t="shared" si="1"/>
        <v>0</v>
      </c>
      <c r="X17" s="10">
        <f t="shared" si="2"/>
        <v>0</v>
      </c>
      <c r="Y17" s="10">
        <f t="shared" si="3"/>
        <v>0</v>
      </c>
    </row>
    <row r="18" spans="1:25" ht="12.75" x14ac:dyDescent="0.15">
      <c r="A18" s="7" t="s">
        <v>139</v>
      </c>
      <c r="B18" s="29">
        <v>0</v>
      </c>
      <c r="C18" s="20">
        <f t="shared" si="4"/>
        <v>0</v>
      </c>
      <c r="D18" s="21">
        <f t="shared" si="0"/>
        <v>0</v>
      </c>
      <c r="E18" s="21">
        <f t="shared" si="0"/>
        <v>0</v>
      </c>
      <c r="F18" s="21">
        <f t="shared" ref="D18:W33" si="5">ROUNDDOWN($C18*F$3,0)</f>
        <v>0</v>
      </c>
      <c r="G18" s="21">
        <f t="shared" si="5"/>
        <v>0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  <c r="O18" s="21">
        <f t="shared" si="5"/>
        <v>0</v>
      </c>
      <c r="P18" s="21">
        <f t="shared" si="5"/>
        <v>0</v>
      </c>
      <c r="Q18" s="21">
        <f t="shared" si="5"/>
        <v>0</v>
      </c>
      <c r="R18" s="21">
        <f t="shared" si="0"/>
        <v>0</v>
      </c>
      <c r="S18" s="21">
        <f t="shared" si="5"/>
        <v>0</v>
      </c>
      <c r="T18" s="21">
        <f t="shared" si="5"/>
        <v>0</v>
      </c>
      <c r="U18" s="21">
        <f t="shared" si="5"/>
        <v>0</v>
      </c>
      <c r="V18" s="21">
        <f t="shared" si="5"/>
        <v>0</v>
      </c>
      <c r="W18" s="21">
        <f t="shared" si="5"/>
        <v>0</v>
      </c>
      <c r="X18" s="10">
        <f t="shared" si="2"/>
        <v>0</v>
      </c>
      <c r="Y18" s="10">
        <f t="shared" si="3"/>
        <v>0</v>
      </c>
    </row>
    <row r="19" spans="1:25" ht="12.75" x14ac:dyDescent="0.15">
      <c r="A19" s="7" t="s">
        <v>76</v>
      </c>
      <c r="B19" s="29">
        <v>1231000</v>
      </c>
      <c r="C19" s="20">
        <f t="shared" si="4"/>
        <v>1231</v>
      </c>
      <c r="D19" s="21">
        <f t="shared" si="5"/>
        <v>119</v>
      </c>
      <c r="E19" s="21">
        <f t="shared" si="5"/>
        <v>46</v>
      </c>
      <c r="F19" s="21">
        <f t="shared" si="5"/>
        <v>37</v>
      </c>
      <c r="G19" s="21">
        <f t="shared" si="5"/>
        <v>39</v>
      </c>
      <c r="H19" s="21">
        <f t="shared" si="5"/>
        <v>42</v>
      </c>
      <c r="I19" s="21">
        <f t="shared" si="5"/>
        <v>27</v>
      </c>
      <c r="J19" s="21">
        <f t="shared" si="5"/>
        <v>49</v>
      </c>
      <c r="K19" s="21">
        <f t="shared" si="5"/>
        <v>88</v>
      </c>
      <c r="L19" s="21">
        <f t="shared" si="5"/>
        <v>64</v>
      </c>
      <c r="M19" s="21">
        <f t="shared" si="5"/>
        <v>104</v>
      </c>
      <c r="N19" s="21">
        <f t="shared" si="5"/>
        <v>43</v>
      </c>
      <c r="O19" s="21">
        <f t="shared" si="5"/>
        <v>38</v>
      </c>
      <c r="P19" s="21">
        <f t="shared" si="5"/>
        <v>38</v>
      </c>
      <c r="Q19" s="21">
        <f t="shared" si="5"/>
        <v>40</v>
      </c>
      <c r="R19" s="21">
        <f t="shared" si="5"/>
        <v>51</v>
      </c>
      <c r="S19" s="21">
        <f t="shared" si="5"/>
        <v>68</v>
      </c>
      <c r="T19" s="21">
        <f t="shared" si="5"/>
        <v>49</v>
      </c>
      <c r="U19" s="21">
        <f t="shared" si="5"/>
        <v>43</v>
      </c>
      <c r="V19" s="21">
        <f t="shared" si="5"/>
        <v>34</v>
      </c>
      <c r="W19" s="21">
        <f>ROUNDDOWN($C19*W$3,0)+9</f>
        <v>212</v>
      </c>
      <c r="X19" s="10">
        <f t="shared" si="2"/>
        <v>1231</v>
      </c>
      <c r="Y19" s="10">
        <f t="shared" si="3"/>
        <v>0</v>
      </c>
    </row>
    <row r="20" spans="1:25" ht="12.75" x14ac:dyDescent="0.15">
      <c r="A20" s="7" t="s">
        <v>140</v>
      </c>
      <c r="B20" s="29">
        <v>87500</v>
      </c>
      <c r="C20" s="20">
        <f t="shared" si="4"/>
        <v>88</v>
      </c>
      <c r="D20" s="21">
        <f t="shared" si="5"/>
        <v>8</v>
      </c>
      <c r="E20" s="21">
        <f t="shared" si="5"/>
        <v>3</v>
      </c>
      <c r="F20" s="21">
        <f t="shared" si="5"/>
        <v>2</v>
      </c>
      <c r="G20" s="21">
        <f t="shared" si="5"/>
        <v>2</v>
      </c>
      <c r="H20" s="21">
        <f t="shared" si="5"/>
        <v>3</v>
      </c>
      <c r="I20" s="21">
        <f t="shared" si="5"/>
        <v>1</v>
      </c>
      <c r="J20" s="21">
        <f t="shared" si="5"/>
        <v>3</v>
      </c>
      <c r="K20" s="21">
        <f t="shared" si="5"/>
        <v>6</v>
      </c>
      <c r="L20" s="21">
        <f t="shared" si="5"/>
        <v>4</v>
      </c>
      <c r="M20" s="21">
        <f t="shared" si="5"/>
        <v>7</v>
      </c>
      <c r="N20" s="21">
        <f t="shared" si="5"/>
        <v>3</v>
      </c>
      <c r="O20" s="21">
        <f t="shared" si="5"/>
        <v>2</v>
      </c>
      <c r="P20" s="21">
        <f t="shared" si="5"/>
        <v>2</v>
      </c>
      <c r="Q20" s="21">
        <f t="shared" si="5"/>
        <v>2</v>
      </c>
      <c r="R20" s="21">
        <f t="shared" si="5"/>
        <v>3</v>
      </c>
      <c r="S20" s="21">
        <f t="shared" si="5"/>
        <v>4</v>
      </c>
      <c r="T20" s="21">
        <f t="shared" si="5"/>
        <v>3</v>
      </c>
      <c r="U20" s="21">
        <f t="shared" si="5"/>
        <v>3</v>
      </c>
      <c r="V20" s="21">
        <f t="shared" si="5"/>
        <v>2</v>
      </c>
      <c r="W20" s="21">
        <f>ROUNDDOWN($C20*W$3,0)+11</f>
        <v>25</v>
      </c>
      <c r="X20" s="10">
        <f t="shared" si="2"/>
        <v>88</v>
      </c>
      <c r="Y20" s="10">
        <f t="shared" si="3"/>
        <v>0</v>
      </c>
    </row>
    <row r="21" spans="1:25" ht="12.75" x14ac:dyDescent="0.15">
      <c r="A21" s="7" t="s">
        <v>141</v>
      </c>
      <c r="B21" s="29">
        <v>87500</v>
      </c>
      <c r="C21" s="20">
        <f t="shared" si="4"/>
        <v>88</v>
      </c>
      <c r="D21" s="21">
        <f t="shared" si="5"/>
        <v>8</v>
      </c>
      <c r="E21" s="21">
        <f t="shared" si="5"/>
        <v>3</v>
      </c>
      <c r="F21" s="21">
        <f t="shared" si="5"/>
        <v>2</v>
      </c>
      <c r="G21" s="21">
        <f t="shared" si="5"/>
        <v>2</v>
      </c>
      <c r="H21" s="21">
        <f t="shared" si="5"/>
        <v>3</v>
      </c>
      <c r="I21" s="21">
        <f t="shared" si="5"/>
        <v>1</v>
      </c>
      <c r="J21" s="21">
        <f t="shared" si="5"/>
        <v>3</v>
      </c>
      <c r="K21" s="21">
        <f t="shared" si="5"/>
        <v>6</v>
      </c>
      <c r="L21" s="21">
        <f t="shared" si="5"/>
        <v>4</v>
      </c>
      <c r="M21" s="21">
        <f t="shared" si="5"/>
        <v>7</v>
      </c>
      <c r="N21" s="21">
        <f t="shared" si="5"/>
        <v>3</v>
      </c>
      <c r="O21" s="21">
        <f t="shared" si="5"/>
        <v>2</v>
      </c>
      <c r="P21" s="21">
        <f t="shared" si="5"/>
        <v>2</v>
      </c>
      <c r="Q21" s="21">
        <f t="shared" si="5"/>
        <v>2</v>
      </c>
      <c r="R21" s="21">
        <f t="shared" si="5"/>
        <v>3</v>
      </c>
      <c r="S21" s="21">
        <f t="shared" si="5"/>
        <v>4</v>
      </c>
      <c r="T21" s="21">
        <f t="shared" si="5"/>
        <v>3</v>
      </c>
      <c r="U21" s="21">
        <f t="shared" si="5"/>
        <v>3</v>
      </c>
      <c r="V21" s="21">
        <f t="shared" si="5"/>
        <v>2</v>
      </c>
      <c r="W21" s="21">
        <f>ROUNDDOWN($C21*W$3,0)+11</f>
        <v>25</v>
      </c>
      <c r="X21" s="10">
        <f t="shared" si="2"/>
        <v>88</v>
      </c>
      <c r="Y21" s="10">
        <f t="shared" si="3"/>
        <v>0</v>
      </c>
    </row>
    <row r="22" spans="1:25" ht="12.75" x14ac:dyDescent="0.15">
      <c r="A22" s="7" t="s">
        <v>142</v>
      </c>
      <c r="B22" s="29">
        <v>0</v>
      </c>
      <c r="C22" s="20">
        <f t="shared" si="4"/>
        <v>0</v>
      </c>
      <c r="D22" s="21">
        <f t="shared" si="5"/>
        <v>0</v>
      </c>
      <c r="E22" s="21">
        <f t="shared" si="5"/>
        <v>0</v>
      </c>
      <c r="F22" s="21">
        <f t="shared" si="5"/>
        <v>0</v>
      </c>
      <c r="G22" s="21">
        <f t="shared" si="5"/>
        <v>0</v>
      </c>
      <c r="H22" s="21">
        <f t="shared" si="5"/>
        <v>0</v>
      </c>
      <c r="I22" s="21">
        <f t="shared" si="5"/>
        <v>0</v>
      </c>
      <c r="J22" s="21">
        <f t="shared" si="5"/>
        <v>0</v>
      </c>
      <c r="K22" s="21">
        <f t="shared" si="5"/>
        <v>0</v>
      </c>
      <c r="L22" s="21">
        <f t="shared" si="5"/>
        <v>0</v>
      </c>
      <c r="M22" s="21">
        <f t="shared" si="5"/>
        <v>0</v>
      </c>
      <c r="N22" s="21">
        <f t="shared" si="5"/>
        <v>0</v>
      </c>
      <c r="O22" s="21">
        <f t="shared" si="5"/>
        <v>0</v>
      </c>
      <c r="P22" s="21">
        <f t="shared" si="5"/>
        <v>0</v>
      </c>
      <c r="Q22" s="21">
        <f t="shared" si="5"/>
        <v>0</v>
      </c>
      <c r="R22" s="21">
        <f t="shared" si="5"/>
        <v>0</v>
      </c>
      <c r="S22" s="21">
        <f t="shared" si="5"/>
        <v>0</v>
      </c>
      <c r="T22" s="21">
        <f t="shared" si="5"/>
        <v>0</v>
      </c>
      <c r="U22" s="21">
        <f t="shared" si="5"/>
        <v>0</v>
      </c>
      <c r="V22" s="21">
        <f t="shared" si="5"/>
        <v>0</v>
      </c>
      <c r="W22" s="21">
        <f t="shared" si="5"/>
        <v>0</v>
      </c>
      <c r="X22" s="10">
        <f t="shared" si="2"/>
        <v>0</v>
      </c>
      <c r="Y22" s="10">
        <f t="shared" si="3"/>
        <v>0</v>
      </c>
    </row>
    <row r="23" spans="1:25" ht="12.75" x14ac:dyDescent="0.15">
      <c r="A23" s="7" t="s">
        <v>143</v>
      </c>
      <c r="B23" s="29">
        <v>0</v>
      </c>
      <c r="C23" s="20">
        <f t="shared" si="4"/>
        <v>0</v>
      </c>
      <c r="D23" s="21">
        <f t="shared" si="5"/>
        <v>0</v>
      </c>
      <c r="E23" s="21">
        <f t="shared" si="5"/>
        <v>0</v>
      </c>
      <c r="F23" s="21">
        <f t="shared" si="5"/>
        <v>0</v>
      </c>
      <c r="G23" s="21">
        <f t="shared" si="5"/>
        <v>0</v>
      </c>
      <c r="H23" s="21">
        <f t="shared" si="5"/>
        <v>0</v>
      </c>
      <c r="I23" s="21">
        <f t="shared" si="5"/>
        <v>0</v>
      </c>
      <c r="J23" s="21">
        <f t="shared" si="5"/>
        <v>0</v>
      </c>
      <c r="K23" s="21">
        <f t="shared" si="5"/>
        <v>0</v>
      </c>
      <c r="L23" s="21">
        <f t="shared" si="5"/>
        <v>0</v>
      </c>
      <c r="M23" s="21">
        <f t="shared" si="5"/>
        <v>0</v>
      </c>
      <c r="N23" s="21">
        <f t="shared" si="5"/>
        <v>0</v>
      </c>
      <c r="O23" s="21">
        <f t="shared" si="5"/>
        <v>0</v>
      </c>
      <c r="P23" s="21">
        <f t="shared" si="5"/>
        <v>0</v>
      </c>
      <c r="Q23" s="21">
        <f t="shared" si="5"/>
        <v>0</v>
      </c>
      <c r="R23" s="21">
        <f t="shared" si="5"/>
        <v>0</v>
      </c>
      <c r="S23" s="21">
        <f t="shared" si="5"/>
        <v>0</v>
      </c>
      <c r="T23" s="21">
        <f t="shared" si="5"/>
        <v>0</v>
      </c>
      <c r="U23" s="21">
        <f t="shared" si="5"/>
        <v>0</v>
      </c>
      <c r="V23" s="21">
        <f t="shared" si="5"/>
        <v>0</v>
      </c>
      <c r="W23" s="21">
        <f t="shared" si="5"/>
        <v>0</v>
      </c>
      <c r="X23" s="10">
        <f t="shared" si="2"/>
        <v>0</v>
      </c>
      <c r="Y23" s="10">
        <f t="shared" si="3"/>
        <v>0</v>
      </c>
    </row>
    <row r="24" spans="1:25" ht="12.75" x14ac:dyDescent="0.15">
      <c r="A24" s="7" t="s">
        <v>84</v>
      </c>
      <c r="B24" s="29">
        <v>0</v>
      </c>
      <c r="C24" s="20">
        <f t="shared" si="4"/>
        <v>0</v>
      </c>
      <c r="D24" s="21">
        <f t="shared" si="5"/>
        <v>0</v>
      </c>
      <c r="E24" s="21">
        <f t="shared" si="5"/>
        <v>0</v>
      </c>
      <c r="F24" s="21">
        <f t="shared" si="5"/>
        <v>0</v>
      </c>
      <c r="G24" s="21">
        <f t="shared" si="5"/>
        <v>0</v>
      </c>
      <c r="H24" s="21">
        <f t="shared" si="5"/>
        <v>0</v>
      </c>
      <c r="I24" s="21">
        <f t="shared" si="5"/>
        <v>0</v>
      </c>
      <c r="J24" s="21">
        <f t="shared" si="5"/>
        <v>0</v>
      </c>
      <c r="K24" s="21">
        <f t="shared" si="5"/>
        <v>0</v>
      </c>
      <c r="L24" s="21">
        <f t="shared" si="5"/>
        <v>0</v>
      </c>
      <c r="M24" s="21">
        <f t="shared" si="5"/>
        <v>0</v>
      </c>
      <c r="N24" s="21">
        <f t="shared" si="5"/>
        <v>0</v>
      </c>
      <c r="O24" s="21">
        <f t="shared" si="5"/>
        <v>0</v>
      </c>
      <c r="P24" s="21">
        <f t="shared" si="5"/>
        <v>0</v>
      </c>
      <c r="Q24" s="21">
        <f t="shared" si="5"/>
        <v>0</v>
      </c>
      <c r="R24" s="21">
        <f t="shared" si="5"/>
        <v>0</v>
      </c>
      <c r="S24" s="21">
        <f t="shared" si="5"/>
        <v>0</v>
      </c>
      <c r="T24" s="21">
        <f t="shared" si="5"/>
        <v>0</v>
      </c>
      <c r="U24" s="21">
        <f t="shared" si="5"/>
        <v>0</v>
      </c>
      <c r="V24" s="21">
        <f t="shared" si="5"/>
        <v>0</v>
      </c>
      <c r="W24" s="21">
        <f t="shared" si="5"/>
        <v>0</v>
      </c>
      <c r="X24" s="10">
        <f t="shared" si="2"/>
        <v>0</v>
      </c>
      <c r="Y24" s="10">
        <f t="shared" si="3"/>
        <v>0</v>
      </c>
    </row>
    <row r="25" spans="1:25" ht="12.75" x14ac:dyDescent="0.15">
      <c r="A25" s="7" t="s">
        <v>144</v>
      </c>
      <c r="B25" s="29">
        <v>8399</v>
      </c>
      <c r="C25" s="20">
        <f t="shared" si="4"/>
        <v>8</v>
      </c>
      <c r="D25" s="21">
        <f t="shared" si="5"/>
        <v>0</v>
      </c>
      <c r="E25" s="21">
        <f t="shared" si="5"/>
        <v>0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 t="shared" si="5"/>
        <v>0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5"/>
        <v>0</v>
      </c>
      <c r="N25" s="21">
        <f t="shared" si="5"/>
        <v>0</v>
      </c>
      <c r="O25" s="21">
        <f t="shared" si="5"/>
        <v>0</v>
      </c>
      <c r="P25" s="21">
        <f t="shared" si="5"/>
        <v>0</v>
      </c>
      <c r="Q25" s="21">
        <f t="shared" si="5"/>
        <v>0</v>
      </c>
      <c r="R25" s="21">
        <f t="shared" si="5"/>
        <v>0</v>
      </c>
      <c r="S25" s="21">
        <f t="shared" si="5"/>
        <v>0</v>
      </c>
      <c r="T25" s="21">
        <f t="shared" si="5"/>
        <v>0</v>
      </c>
      <c r="U25" s="21">
        <f t="shared" si="5"/>
        <v>0</v>
      </c>
      <c r="V25" s="21">
        <f t="shared" si="5"/>
        <v>0</v>
      </c>
      <c r="W25" s="21">
        <f>ROUNDDOWN($C25*W$3,0)+7</f>
        <v>8</v>
      </c>
      <c r="X25" s="10">
        <f t="shared" si="2"/>
        <v>8</v>
      </c>
      <c r="Y25" s="10">
        <f t="shared" si="3"/>
        <v>0</v>
      </c>
    </row>
    <row r="26" spans="1:25" ht="12.75" x14ac:dyDescent="0.15">
      <c r="A26" s="7" t="s">
        <v>145</v>
      </c>
      <c r="B26" s="29">
        <v>0</v>
      </c>
      <c r="C26" s="20">
        <f t="shared" si="4"/>
        <v>0</v>
      </c>
      <c r="D26" s="21">
        <f t="shared" si="5"/>
        <v>0</v>
      </c>
      <c r="E26" s="21">
        <f t="shared" si="5"/>
        <v>0</v>
      </c>
      <c r="F26" s="21">
        <f t="shared" si="5"/>
        <v>0</v>
      </c>
      <c r="G26" s="21">
        <f t="shared" si="5"/>
        <v>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M26" s="21">
        <f t="shared" si="5"/>
        <v>0</v>
      </c>
      <c r="N26" s="21">
        <f t="shared" si="5"/>
        <v>0</v>
      </c>
      <c r="O26" s="21">
        <f t="shared" si="5"/>
        <v>0</v>
      </c>
      <c r="P26" s="21">
        <f t="shared" si="5"/>
        <v>0</v>
      </c>
      <c r="Q26" s="21">
        <f t="shared" si="5"/>
        <v>0</v>
      </c>
      <c r="R26" s="21">
        <f t="shared" si="5"/>
        <v>0</v>
      </c>
      <c r="S26" s="21">
        <f t="shared" si="5"/>
        <v>0</v>
      </c>
      <c r="T26" s="21">
        <f t="shared" si="5"/>
        <v>0</v>
      </c>
      <c r="U26" s="21">
        <f t="shared" si="5"/>
        <v>0</v>
      </c>
      <c r="V26" s="21">
        <f t="shared" si="5"/>
        <v>0</v>
      </c>
      <c r="W26" s="21">
        <f>ROUNDDOWN($C26*W$3,0)</f>
        <v>0</v>
      </c>
      <c r="X26" s="10">
        <f t="shared" si="2"/>
        <v>0</v>
      </c>
      <c r="Y26" s="10">
        <f t="shared" si="3"/>
        <v>0</v>
      </c>
    </row>
    <row r="27" spans="1:25" ht="12.75" x14ac:dyDescent="0.15">
      <c r="A27" s="7" t="s">
        <v>103</v>
      </c>
      <c r="B27" s="29">
        <v>8399</v>
      </c>
      <c r="C27" s="20">
        <f t="shared" si="4"/>
        <v>8</v>
      </c>
      <c r="D27" s="21">
        <f t="shared" si="5"/>
        <v>0</v>
      </c>
      <c r="E27" s="21">
        <f t="shared" si="5"/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  <c r="I27" s="21">
        <f t="shared" si="5"/>
        <v>0</v>
      </c>
      <c r="J27" s="21">
        <f t="shared" si="5"/>
        <v>0</v>
      </c>
      <c r="K27" s="21">
        <f t="shared" si="5"/>
        <v>0</v>
      </c>
      <c r="L27" s="21">
        <f t="shared" si="5"/>
        <v>0</v>
      </c>
      <c r="M27" s="21">
        <f t="shared" si="5"/>
        <v>0</v>
      </c>
      <c r="N27" s="21">
        <f t="shared" si="5"/>
        <v>0</v>
      </c>
      <c r="O27" s="21">
        <f t="shared" si="5"/>
        <v>0</v>
      </c>
      <c r="P27" s="21">
        <f t="shared" si="5"/>
        <v>0</v>
      </c>
      <c r="Q27" s="21">
        <f t="shared" si="5"/>
        <v>0</v>
      </c>
      <c r="R27" s="21">
        <f t="shared" si="5"/>
        <v>0</v>
      </c>
      <c r="S27" s="21">
        <f t="shared" si="5"/>
        <v>0</v>
      </c>
      <c r="T27" s="21">
        <f t="shared" si="5"/>
        <v>0</v>
      </c>
      <c r="U27" s="21">
        <f t="shared" si="5"/>
        <v>0</v>
      </c>
      <c r="V27" s="21">
        <f t="shared" si="5"/>
        <v>0</v>
      </c>
      <c r="W27" s="21">
        <f>ROUNDDOWN($C27*W$3,0)+7</f>
        <v>8</v>
      </c>
      <c r="X27" s="10">
        <f t="shared" si="2"/>
        <v>8</v>
      </c>
      <c r="Y27" s="10">
        <f t="shared" si="3"/>
        <v>0</v>
      </c>
    </row>
    <row r="28" spans="1:25" ht="12.75" x14ac:dyDescent="0.15">
      <c r="A28" s="7" t="s">
        <v>146</v>
      </c>
      <c r="B28" s="29">
        <v>13145929</v>
      </c>
      <c r="C28" s="20">
        <f t="shared" si="4"/>
        <v>13146</v>
      </c>
      <c r="D28" s="21">
        <f t="shared" si="5"/>
        <v>1271</v>
      </c>
      <c r="E28" s="21">
        <f t="shared" si="5"/>
        <v>501</v>
      </c>
      <c r="F28" s="21">
        <f t="shared" si="5"/>
        <v>403</v>
      </c>
      <c r="G28" s="21">
        <f t="shared" si="5"/>
        <v>420</v>
      </c>
      <c r="H28" s="21">
        <f t="shared" si="5"/>
        <v>451</v>
      </c>
      <c r="I28" s="21">
        <f t="shared" si="5"/>
        <v>297</v>
      </c>
      <c r="J28" s="21">
        <f t="shared" si="5"/>
        <v>527</v>
      </c>
      <c r="K28" s="21">
        <f t="shared" si="5"/>
        <v>940</v>
      </c>
      <c r="L28" s="21">
        <f t="shared" si="5"/>
        <v>687</v>
      </c>
      <c r="M28" s="21">
        <f t="shared" si="5"/>
        <v>1115</v>
      </c>
      <c r="N28" s="21">
        <f t="shared" si="5"/>
        <v>465</v>
      </c>
      <c r="O28" s="21">
        <f t="shared" si="5"/>
        <v>412</v>
      </c>
      <c r="P28" s="21">
        <f t="shared" ref="F28:Q33" si="6">ROUNDDOWN($C28*P$3,0)</f>
        <v>413</v>
      </c>
      <c r="Q28" s="21">
        <f t="shared" si="6"/>
        <v>427</v>
      </c>
      <c r="R28" s="21">
        <f t="shared" si="5"/>
        <v>553</v>
      </c>
      <c r="S28" s="21">
        <f t="shared" si="5"/>
        <v>727</v>
      </c>
      <c r="T28" s="21">
        <f t="shared" si="5"/>
        <v>528</v>
      </c>
      <c r="U28" s="21">
        <f t="shared" si="5"/>
        <v>461</v>
      </c>
      <c r="V28" s="21">
        <f t="shared" si="5"/>
        <v>363</v>
      </c>
      <c r="W28" s="21">
        <f>ROUNDDOWN($C28*W$3,0)+9</f>
        <v>2185</v>
      </c>
      <c r="X28" s="10">
        <f t="shared" si="2"/>
        <v>13146</v>
      </c>
      <c r="Y28" s="10">
        <f t="shared" si="3"/>
        <v>0</v>
      </c>
    </row>
    <row r="29" spans="1:25" ht="12.75" x14ac:dyDescent="0.15">
      <c r="A29" s="7" t="s">
        <v>147</v>
      </c>
      <c r="B29" s="29">
        <v>0</v>
      </c>
      <c r="C29" s="20">
        <f t="shared" si="4"/>
        <v>0</v>
      </c>
      <c r="D29" s="21">
        <f t="shared" si="5"/>
        <v>0</v>
      </c>
      <c r="E29" s="21">
        <f t="shared" si="5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si="6"/>
        <v>0</v>
      </c>
      <c r="M29" s="21">
        <f t="shared" si="6"/>
        <v>0</v>
      </c>
      <c r="N29" s="21">
        <f t="shared" si="6"/>
        <v>0</v>
      </c>
      <c r="O29" s="21">
        <f t="shared" si="6"/>
        <v>0</v>
      </c>
      <c r="P29" s="21">
        <f t="shared" si="6"/>
        <v>0</v>
      </c>
      <c r="Q29" s="21">
        <f t="shared" si="6"/>
        <v>0</v>
      </c>
      <c r="R29" s="21">
        <f t="shared" si="5"/>
        <v>0</v>
      </c>
      <c r="S29" s="21">
        <f t="shared" si="5"/>
        <v>0</v>
      </c>
      <c r="T29" s="21">
        <f t="shared" si="5"/>
        <v>0</v>
      </c>
      <c r="U29" s="21">
        <f t="shared" si="5"/>
        <v>0</v>
      </c>
      <c r="V29" s="21">
        <f t="shared" si="5"/>
        <v>0</v>
      </c>
      <c r="W29" s="21">
        <f t="shared" si="5"/>
        <v>0</v>
      </c>
      <c r="X29" s="10">
        <f t="shared" si="2"/>
        <v>0</v>
      </c>
      <c r="Y29" s="10">
        <f t="shared" si="3"/>
        <v>0</v>
      </c>
    </row>
    <row r="30" spans="1:25" ht="12.75" x14ac:dyDescent="0.15">
      <c r="A30" s="7" t="s">
        <v>148</v>
      </c>
      <c r="B30" s="29">
        <v>0</v>
      </c>
      <c r="C30" s="20">
        <f t="shared" si="4"/>
        <v>0</v>
      </c>
      <c r="D30" s="21">
        <f t="shared" si="5"/>
        <v>0</v>
      </c>
      <c r="E30" s="21">
        <f t="shared" si="5"/>
        <v>0</v>
      </c>
      <c r="F30" s="21">
        <f t="shared" si="6"/>
        <v>0</v>
      </c>
      <c r="G30" s="21">
        <f t="shared" si="6"/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1">
        <f t="shared" si="6"/>
        <v>0</v>
      </c>
      <c r="P30" s="21">
        <f t="shared" si="6"/>
        <v>0</v>
      </c>
      <c r="Q30" s="21">
        <f t="shared" si="6"/>
        <v>0</v>
      </c>
      <c r="R30" s="21">
        <f t="shared" si="5"/>
        <v>0</v>
      </c>
      <c r="S30" s="21">
        <f t="shared" si="5"/>
        <v>0</v>
      </c>
      <c r="T30" s="21">
        <f t="shared" si="5"/>
        <v>0</v>
      </c>
      <c r="U30" s="21">
        <f t="shared" si="5"/>
        <v>0</v>
      </c>
      <c r="V30" s="21">
        <f t="shared" si="5"/>
        <v>0</v>
      </c>
      <c r="W30" s="21">
        <f t="shared" si="5"/>
        <v>0</v>
      </c>
      <c r="X30" s="10">
        <f t="shared" si="2"/>
        <v>0</v>
      </c>
      <c r="Y30" s="10">
        <f t="shared" si="3"/>
        <v>0</v>
      </c>
    </row>
    <row r="31" spans="1:25" ht="12.75" x14ac:dyDescent="0.15">
      <c r="A31" s="7" t="s">
        <v>149</v>
      </c>
      <c r="B31" s="29">
        <v>0</v>
      </c>
      <c r="C31" s="20">
        <f t="shared" si="4"/>
        <v>0</v>
      </c>
      <c r="D31" s="21">
        <f t="shared" si="5"/>
        <v>0</v>
      </c>
      <c r="E31" s="21">
        <f t="shared" si="5"/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  <c r="N31" s="21">
        <f t="shared" si="6"/>
        <v>0</v>
      </c>
      <c r="O31" s="21">
        <f t="shared" si="6"/>
        <v>0</v>
      </c>
      <c r="P31" s="21">
        <f t="shared" si="6"/>
        <v>0</v>
      </c>
      <c r="Q31" s="21">
        <f t="shared" si="6"/>
        <v>0</v>
      </c>
      <c r="R31" s="21">
        <f t="shared" si="5"/>
        <v>0</v>
      </c>
      <c r="S31" s="21">
        <f t="shared" si="5"/>
        <v>0</v>
      </c>
      <c r="T31" s="21">
        <f t="shared" si="5"/>
        <v>0</v>
      </c>
      <c r="U31" s="21">
        <f t="shared" si="5"/>
        <v>0</v>
      </c>
      <c r="V31" s="21">
        <f t="shared" si="5"/>
        <v>0</v>
      </c>
      <c r="W31" s="21">
        <f t="shared" si="5"/>
        <v>0</v>
      </c>
      <c r="X31" s="10">
        <f t="shared" si="2"/>
        <v>0</v>
      </c>
      <c r="Y31" s="10">
        <f t="shared" si="3"/>
        <v>0</v>
      </c>
    </row>
    <row r="32" spans="1:25" ht="12.75" x14ac:dyDescent="0.15">
      <c r="A32" s="7" t="s">
        <v>150</v>
      </c>
      <c r="B32" s="29">
        <v>0</v>
      </c>
      <c r="C32" s="20">
        <f t="shared" si="4"/>
        <v>0</v>
      </c>
      <c r="D32" s="21">
        <f t="shared" si="5"/>
        <v>0</v>
      </c>
      <c r="E32" s="21">
        <f t="shared" si="5"/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  <c r="O32" s="21">
        <f t="shared" si="6"/>
        <v>0</v>
      </c>
      <c r="P32" s="21">
        <f t="shared" si="6"/>
        <v>0</v>
      </c>
      <c r="Q32" s="21">
        <f t="shared" si="6"/>
        <v>0</v>
      </c>
      <c r="R32" s="21">
        <f t="shared" si="5"/>
        <v>0</v>
      </c>
      <c r="S32" s="21">
        <f t="shared" si="5"/>
        <v>0</v>
      </c>
      <c r="T32" s="21">
        <f t="shared" si="5"/>
        <v>0</v>
      </c>
      <c r="U32" s="21">
        <f t="shared" si="5"/>
        <v>0</v>
      </c>
      <c r="V32" s="21">
        <f t="shared" si="5"/>
        <v>0</v>
      </c>
      <c r="W32" s="21">
        <f t="shared" si="5"/>
        <v>0</v>
      </c>
      <c r="X32" s="10">
        <f t="shared" si="2"/>
        <v>0</v>
      </c>
      <c r="Y32" s="10">
        <f t="shared" si="3"/>
        <v>0</v>
      </c>
    </row>
    <row r="33" spans="1:25" ht="12.75" x14ac:dyDescent="0.15">
      <c r="A33" s="7" t="s">
        <v>151</v>
      </c>
      <c r="B33" s="29">
        <v>0</v>
      </c>
      <c r="C33" s="20">
        <f t="shared" si="4"/>
        <v>0</v>
      </c>
      <c r="D33" s="21">
        <f t="shared" si="5"/>
        <v>0</v>
      </c>
      <c r="E33" s="21">
        <f t="shared" si="5"/>
        <v>0</v>
      </c>
      <c r="F33" s="21">
        <f t="shared" si="6"/>
        <v>0</v>
      </c>
      <c r="G33" s="21">
        <f t="shared" si="6"/>
        <v>0</v>
      </c>
      <c r="H33" s="21">
        <f t="shared" si="6"/>
        <v>0</v>
      </c>
      <c r="I33" s="21">
        <f t="shared" si="6"/>
        <v>0</v>
      </c>
      <c r="J33" s="21">
        <f t="shared" si="6"/>
        <v>0</v>
      </c>
      <c r="K33" s="21">
        <f t="shared" si="6"/>
        <v>0</v>
      </c>
      <c r="L33" s="21">
        <f t="shared" si="6"/>
        <v>0</v>
      </c>
      <c r="M33" s="21">
        <f t="shared" si="6"/>
        <v>0</v>
      </c>
      <c r="N33" s="21">
        <f t="shared" si="6"/>
        <v>0</v>
      </c>
      <c r="O33" s="21">
        <f t="shared" si="6"/>
        <v>0</v>
      </c>
      <c r="P33" s="21">
        <f t="shared" si="6"/>
        <v>0</v>
      </c>
      <c r="Q33" s="21">
        <f t="shared" si="6"/>
        <v>0</v>
      </c>
      <c r="R33" s="21">
        <f t="shared" si="5"/>
        <v>0</v>
      </c>
      <c r="S33" s="21">
        <f t="shared" si="5"/>
        <v>0</v>
      </c>
      <c r="T33" s="21">
        <f t="shared" ref="T33:W33" si="7">ROUNDDOWN($C33*T$3,0)</f>
        <v>0</v>
      </c>
      <c r="U33" s="21">
        <f t="shared" si="7"/>
        <v>0</v>
      </c>
      <c r="V33" s="21">
        <f t="shared" si="7"/>
        <v>0</v>
      </c>
      <c r="W33" s="21">
        <f t="shared" si="7"/>
        <v>0</v>
      </c>
      <c r="X33" s="10">
        <f t="shared" si="2"/>
        <v>0</v>
      </c>
      <c r="Y33" s="10">
        <f t="shared" si="3"/>
        <v>0</v>
      </c>
    </row>
    <row r="34" spans="1:25" ht="12.75" x14ac:dyDescent="0.15">
      <c r="A34" s="7" t="s">
        <v>103</v>
      </c>
      <c r="B34" s="29">
        <v>0</v>
      </c>
      <c r="C34" s="20">
        <f t="shared" si="4"/>
        <v>0</v>
      </c>
      <c r="D34" s="21">
        <f t="shared" ref="D34:W38" si="8">ROUNDDOWN($C34*D$3,0)</f>
        <v>0</v>
      </c>
      <c r="E34" s="21">
        <f t="shared" si="8"/>
        <v>0</v>
      </c>
      <c r="F34" s="21">
        <f t="shared" si="8"/>
        <v>0</v>
      </c>
      <c r="G34" s="21">
        <f t="shared" si="8"/>
        <v>0</v>
      </c>
      <c r="H34" s="21">
        <f t="shared" si="8"/>
        <v>0</v>
      </c>
      <c r="I34" s="21">
        <f t="shared" si="8"/>
        <v>0</v>
      </c>
      <c r="J34" s="21">
        <f t="shared" si="8"/>
        <v>0</v>
      </c>
      <c r="K34" s="21">
        <f t="shared" si="8"/>
        <v>0</v>
      </c>
      <c r="L34" s="21">
        <f t="shared" si="8"/>
        <v>0</v>
      </c>
      <c r="M34" s="21">
        <f t="shared" si="8"/>
        <v>0</v>
      </c>
      <c r="N34" s="21">
        <f t="shared" si="8"/>
        <v>0</v>
      </c>
      <c r="O34" s="21">
        <f t="shared" si="8"/>
        <v>0</v>
      </c>
      <c r="P34" s="21">
        <f t="shared" si="8"/>
        <v>0</v>
      </c>
      <c r="Q34" s="21">
        <f t="shared" si="8"/>
        <v>0</v>
      </c>
      <c r="R34" s="21">
        <f t="shared" si="8"/>
        <v>0</v>
      </c>
      <c r="S34" s="21">
        <f t="shared" si="8"/>
        <v>0</v>
      </c>
      <c r="T34" s="21">
        <f t="shared" si="8"/>
        <v>0</v>
      </c>
      <c r="U34" s="21">
        <f t="shared" si="8"/>
        <v>0</v>
      </c>
      <c r="V34" s="21">
        <f t="shared" si="8"/>
        <v>0</v>
      </c>
      <c r="W34" s="21">
        <f t="shared" si="8"/>
        <v>0</v>
      </c>
      <c r="X34" s="10">
        <f t="shared" si="2"/>
        <v>0</v>
      </c>
      <c r="Y34" s="10">
        <f t="shared" si="3"/>
        <v>0</v>
      </c>
    </row>
    <row r="35" spans="1:25" ht="12.75" x14ac:dyDescent="0.15">
      <c r="A35" s="7" t="s">
        <v>152</v>
      </c>
      <c r="B35" s="29">
        <v>0</v>
      </c>
      <c r="C35" s="20">
        <f t="shared" si="4"/>
        <v>0</v>
      </c>
      <c r="D35" s="21">
        <f t="shared" si="8"/>
        <v>0</v>
      </c>
      <c r="E35" s="21">
        <f t="shared" si="8"/>
        <v>0</v>
      </c>
      <c r="F35" s="21">
        <f t="shared" si="8"/>
        <v>0</v>
      </c>
      <c r="G35" s="21">
        <f t="shared" si="8"/>
        <v>0</v>
      </c>
      <c r="H35" s="21">
        <f t="shared" si="8"/>
        <v>0</v>
      </c>
      <c r="I35" s="21">
        <f t="shared" si="8"/>
        <v>0</v>
      </c>
      <c r="J35" s="21">
        <f t="shared" si="8"/>
        <v>0</v>
      </c>
      <c r="K35" s="21">
        <f t="shared" si="8"/>
        <v>0</v>
      </c>
      <c r="L35" s="21">
        <f t="shared" si="8"/>
        <v>0</v>
      </c>
      <c r="M35" s="21">
        <f t="shared" si="8"/>
        <v>0</v>
      </c>
      <c r="N35" s="21">
        <f t="shared" si="8"/>
        <v>0</v>
      </c>
      <c r="O35" s="21">
        <f t="shared" si="8"/>
        <v>0</v>
      </c>
      <c r="P35" s="21">
        <f t="shared" si="8"/>
        <v>0</v>
      </c>
      <c r="Q35" s="21">
        <f t="shared" si="8"/>
        <v>0</v>
      </c>
      <c r="R35" s="21">
        <f t="shared" si="8"/>
        <v>0</v>
      </c>
      <c r="S35" s="21">
        <f t="shared" si="8"/>
        <v>0</v>
      </c>
      <c r="T35" s="21">
        <f t="shared" si="8"/>
        <v>0</v>
      </c>
      <c r="U35" s="21">
        <f t="shared" si="8"/>
        <v>0</v>
      </c>
      <c r="V35" s="21">
        <f t="shared" si="8"/>
        <v>0</v>
      </c>
      <c r="W35" s="21">
        <f t="shared" si="8"/>
        <v>0</v>
      </c>
      <c r="X35" s="10">
        <f t="shared" si="2"/>
        <v>0</v>
      </c>
      <c r="Y35" s="10">
        <f t="shared" si="3"/>
        <v>0</v>
      </c>
    </row>
    <row r="36" spans="1:25" ht="12.75" x14ac:dyDescent="0.15">
      <c r="A36" s="7" t="s">
        <v>153</v>
      </c>
      <c r="B36" s="29">
        <v>0</v>
      </c>
      <c r="C36" s="20">
        <f t="shared" si="4"/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  <c r="N36" s="21">
        <f t="shared" si="8"/>
        <v>0</v>
      </c>
      <c r="O36" s="21">
        <f t="shared" si="8"/>
        <v>0</v>
      </c>
      <c r="P36" s="21">
        <f t="shared" si="8"/>
        <v>0</v>
      </c>
      <c r="Q36" s="21">
        <f t="shared" si="8"/>
        <v>0</v>
      </c>
      <c r="R36" s="21">
        <f t="shared" si="8"/>
        <v>0</v>
      </c>
      <c r="S36" s="21">
        <f t="shared" si="8"/>
        <v>0</v>
      </c>
      <c r="T36" s="21">
        <f t="shared" si="8"/>
        <v>0</v>
      </c>
      <c r="U36" s="21">
        <f t="shared" si="8"/>
        <v>0</v>
      </c>
      <c r="V36" s="21">
        <f t="shared" si="8"/>
        <v>0</v>
      </c>
      <c r="W36" s="21">
        <f t="shared" si="8"/>
        <v>0</v>
      </c>
      <c r="X36" s="10">
        <f t="shared" si="2"/>
        <v>0</v>
      </c>
      <c r="Y36" s="10">
        <f t="shared" si="3"/>
        <v>0</v>
      </c>
    </row>
    <row r="37" spans="1:25" ht="12.75" x14ac:dyDescent="0.15">
      <c r="A37" s="7" t="s">
        <v>103</v>
      </c>
      <c r="B37" s="29">
        <v>0</v>
      </c>
      <c r="C37" s="20">
        <f t="shared" si="4"/>
        <v>0</v>
      </c>
      <c r="D37" s="21">
        <f t="shared" si="8"/>
        <v>0</v>
      </c>
      <c r="E37" s="21">
        <f t="shared" si="8"/>
        <v>0</v>
      </c>
      <c r="F37" s="21">
        <f t="shared" si="8"/>
        <v>0</v>
      </c>
      <c r="G37" s="21">
        <f t="shared" si="8"/>
        <v>0</v>
      </c>
      <c r="H37" s="21">
        <f t="shared" si="8"/>
        <v>0</v>
      </c>
      <c r="I37" s="21">
        <f t="shared" si="8"/>
        <v>0</v>
      </c>
      <c r="J37" s="21">
        <f t="shared" si="8"/>
        <v>0</v>
      </c>
      <c r="K37" s="21">
        <f t="shared" si="8"/>
        <v>0</v>
      </c>
      <c r="L37" s="21">
        <f t="shared" si="8"/>
        <v>0</v>
      </c>
      <c r="M37" s="21">
        <f t="shared" si="8"/>
        <v>0</v>
      </c>
      <c r="N37" s="21">
        <f t="shared" si="8"/>
        <v>0</v>
      </c>
      <c r="O37" s="21">
        <f t="shared" si="8"/>
        <v>0</v>
      </c>
      <c r="P37" s="21">
        <f t="shared" si="8"/>
        <v>0</v>
      </c>
      <c r="Q37" s="21">
        <f t="shared" si="8"/>
        <v>0</v>
      </c>
      <c r="R37" s="21">
        <f t="shared" si="8"/>
        <v>0</v>
      </c>
      <c r="S37" s="21">
        <f t="shared" si="8"/>
        <v>0</v>
      </c>
      <c r="T37" s="21">
        <f t="shared" si="8"/>
        <v>0</v>
      </c>
      <c r="U37" s="21">
        <f t="shared" si="8"/>
        <v>0</v>
      </c>
      <c r="V37" s="21">
        <f t="shared" si="8"/>
        <v>0</v>
      </c>
      <c r="W37" s="21">
        <f t="shared" si="8"/>
        <v>0</v>
      </c>
      <c r="X37" s="10">
        <f t="shared" si="2"/>
        <v>0</v>
      </c>
      <c r="Y37" s="10">
        <f t="shared" si="3"/>
        <v>0</v>
      </c>
    </row>
    <row r="38" spans="1:25" ht="13.5" thickBot="1" x14ac:dyDescent="0.2">
      <c r="A38" s="9" t="s">
        <v>154</v>
      </c>
      <c r="B38" s="27">
        <v>13145929</v>
      </c>
      <c r="C38" s="20">
        <f t="shared" si="4"/>
        <v>13146</v>
      </c>
      <c r="D38" s="21">
        <f>ROUNDDOWN($C38*D$3,0)</f>
        <v>1271</v>
      </c>
      <c r="E38" s="21">
        <f t="shared" si="8"/>
        <v>501</v>
      </c>
      <c r="F38" s="21">
        <f t="shared" si="8"/>
        <v>403</v>
      </c>
      <c r="G38" s="21">
        <f t="shared" si="8"/>
        <v>420</v>
      </c>
      <c r="H38" s="21">
        <f t="shared" si="8"/>
        <v>451</v>
      </c>
      <c r="I38" s="21">
        <f t="shared" si="8"/>
        <v>297</v>
      </c>
      <c r="J38" s="21">
        <f t="shared" si="8"/>
        <v>527</v>
      </c>
      <c r="K38" s="21">
        <f t="shared" si="8"/>
        <v>940</v>
      </c>
      <c r="L38" s="21">
        <f t="shared" si="8"/>
        <v>687</v>
      </c>
      <c r="M38" s="21">
        <f t="shared" si="8"/>
        <v>1115</v>
      </c>
      <c r="N38" s="21">
        <f t="shared" si="8"/>
        <v>465</v>
      </c>
      <c r="O38" s="21">
        <f t="shared" si="8"/>
        <v>412</v>
      </c>
      <c r="P38" s="21">
        <f t="shared" si="8"/>
        <v>413</v>
      </c>
      <c r="Q38" s="21">
        <f t="shared" si="8"/>
        <v>427</v>
      </c>
      <c r="R38" s="21">
        <f t="shared" si="8"/>
        <v>553</v>
      </c>
      <c r="S38" s="21">
        <f t="shared" si="8"/>
        <v>727</v>
      </c>
      <c r="T38" s="21">
        <f t="shared" si="8"/>
        <v>528</v>
      </c>
      <c r="U38" s="21">
        <f t="shared" si="8"/>
        <v>461</v>
      </c>
      <c r="V38" s="21">
        <f t="shared" si="8"/>
        <v>363</v>
      </c>
      <c r="W38" s="21">
        <f>ROUNDDOWN($C38*W$3,0)+9</f>
        <v>2185</v>
      </c>
      <c r="X38" s="10">
        <f t="shared" si="2"/>
        <v>13146</v>
      </c>
      <c r="Y38" s="10">
        <f t="shared" si="3"/>
        <v>0</v>
      </c>
    </row>
    <row r="40" spans="1:25" ht="13.5" customHeight="1" x14ac:dyDescent="0.15">
      <c r="A40" s="54" t="s">
        <v>167</v>
      </c>
      <c r="B40" s="54"/>
      <c r="C40" s="3">
        <f>C38+'純資産変動計算書（NW）'!C5</f>
        <v>0</v>
      </c>
      <c r="D40" s="3">
        <f>D38+'純資産変動計算書（NW）'!D5</f>
        <v>0</v>
      </c>
      <c r="E40" s="3">
        <f>E38+'純資産変動計算書（NW）'!E5</f>
        <v>0</v>
      </c>
      <c r="F40" s="3">
        <f>F38+'純資産変動計算書（NW）'!F5</f>
        <v>0</v>
      </c>
      <c r="G40" s="3">
        <f>G38+'純資産変動計算書（NW）'!G5</f>
        <v>0</v>
      </c>
      <c r="H40" s="3">
        <f>H38+'純資産変動計算書（NW）'!H5</f>
        <v>0</v>
      </c>
      <c r="I40" s="3">
        <f>I38+'純資産変動計算書（NW）'!I5</f>
        <v>0</v>
      </c>
      <c r="J40" s="3">
        <f>J38+'純資産変動計算書（NW）'!J5</f>
        <v>0</v>
      </c>
      <c r="K40" s="3">
        <f>K38+'純資産変動計算書（NW）'!K5</f>
        <v>0</v>
      </c>
      <c r="L40" s="3">
        <f>L38+'純資産変動計算書（NW）'!L5</f>
        <v>0</v>
      </c>
      <c r="M40" s="3">
        <f>M38+'純資産変動計算書（NW）'!M5</f>
        <v>0</v>
      </c>
      <c r="N40" s="3">
        <f>N38+'純資産変動計算書（NW）'!N5</f>
        <v>0</v>
      </c>
      <c r="O40" s="3">
        <f>O38+'純資産変動計算書（NW）'!O5</f>
        <v>0</v>
      </c>
      <c r="P40" s="3">
        <f>P38+'純資産変動計算書（NW）'!P5</f>
        <v>0</v>
      </c>
      <c r="Q40" s="3">
        <f>Q38+'純資産変動計算書（NW）'!Q5</f>
        <v>0</v>
      </c>
      <c r="R40" s="3">
        <f>R38+'純資産変動計算書（NW）'!R5</f>
        <v>0</v>
      </c>
      <c r="S40" s="3">
        <f>S38+'純資産変動計算書（NW）'!S5</f>
        <v>0</v>
      </c>
      <c r="T40" s="3">
        <f>T38+'純資産変動計算書（NW）'!T5</f>
        <v>0</v>
      </c>
      <c r="U40" s="3">
        <f>U38+'純資産変動計算書（NW）'!U5</f>
        <v>0</v>
      </c>
      <c r="V40" s="3">
        <f>V38+'純資産変動計算書（NW）'!V5</f>
        <v>0</v>
      </c>
      <c r="W40" s="3">
        <f>W38+'純資産変動計算書（NW）'!W5</f>
        <v>0</v>
      </c>
      <c r="X40" s="3">
        <f>X38+'純資産変動計算書（NW）'!X5</f>
        <v>0</v>
      </c>
      <c r="Y40" s="3">
        <f>Y38+'純資産変動計算書（NW）'!Y5</f>
        <v>0</v>
      </c>
    </row>
  </sheetData>
  <mergeCells count="4">
    <mergeCell ref="C2:C3"/>
    <mergeCell ref="X2:X3"/>
    <mergeCell ref="Y2:Y3"/>
    <mergeCell ref="A40:B40"/>
  </mergeCells>
  <phoneticPr fontI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2:Y22"/>
  <sheetViews>
    <sheetView topLeftCell="K4" zoomScaleNormal="100" workbookViewId="0">
      <selection activeCell="W20" sqref="W20"/>
    </sheetView>
  </sheetViews>
  <sheetFormatPr defaultColWidth="8.875" defaultRowHeight="11.25" x14ac:dyDescent="0.15"/>
  <cols>
    <col min="1" max="1" width="25.75" style="3" customWidth="1"/>
    <col min="2" max="2" width="12.625" style="3" customWidth="1"/>
    <col min="3" max="3" width="12.25" style="3" customWidth="1"/>
    <col min="4" max="16384" width="8.875" style="3"/>
  </cols>
  <sheetData>
    <row r="2" spans="1:25" ht="21.75" thickBot="1" x14ac:dyDescent="0.25">
      <c r="A2" s="2" t="s">
        <v>0</v>
      </c>
      <c r="B2" s="11" t="s">
        <v>158</v>
      </c>
      <c r="C2" s="50" t="s">
        <v>159</v>
      </c>
      <c r="D2" s="13" t="str">
        <f>'貸借対照表（BS）'!D2</f>
        <v>余市町</v>
      </c>
      <c r="E2" s="13" t="str">
        <f>'貸借対照表（BS）'!E2</f>
        <v>仁木町</v>
      </c>
      <c r="F2" s="13" t="str">
        <f>'貸借対照表（BS）'!F2</f>
        <v>赤井川村</v>
      </c>
      <c r="G2" s="13" t="str">
        <f>'貸借対照表（BS）'!G2</f>
        <v>古平町</v>
      </c>
      <c r="H2" s="13" t="str">
        <f>'貸借対照表（BS）'!H2</f>
        <v>積丹町</v>
      </c>
      <c r="I2" s="13" t="str">
        <f>'貸借対照表（BS）'!I2</f>
        <v>神恵内村</v>
      </c>
      <c r="J2" s="13" t="str">
        <f>'貸借対照表（BS）'!J2</f>
        <v>泊村</v>
      </c>
      <c r="K2" s="13" t="str">
        <f>'貸借対照表（BS）'!K2</f>
        <v>岩内町</v>
      </c>
      <c r="L2" s="13" t="str">
        <f>'貸借対照表（BS）'!L2</f>
        <v>共和町</v>
      </c>
      <c r="M2" s="13" t="str">
        <f>'貸借対照表（BS）'!M2</f>
        <v>倶知安町</v>
      </c>
      <c r="N2" s="13" t="str">
        <f>'貸借対照表（BS）'!N2</f>
        <v>京極町</v>
      </c>
      <c r="O2" s="13" t="str">
        <f>'貸借対照表（BS）'!O2</f>
        <v>喜茂別町</v>
      </c>
      <c r="P2" s="13" t="str">
        <f>'貸借対照表（BS）'!P2</f>
        <v>留寿都村</v>
      </c>
      <c r="Q2" s="13" t="str">
        <f>'貸借対照表（BS）'!Q2</f>
        <v>真狩村</v>
      </c>
      <c r="R2" s="13" t="str">
        <f>'貸借対照表（BS）'!R2</f>
        <v>ニセコ町</v>
      </c>
      <c r="S2" s="13" t="str">
        <f>'貸借対照表（BS）'!S2</f>
        <v>蘭越町</v>
      </c>
      <c r="T2" s="13" t="str">
        <f>'貸借対照表（BS）'!T2</f>
        <v>黒松内町</v>
      </c>
      <c r="U2" s="13" t="str">
        <f>'貸借対照表（BS）'!U2</f>
        <v>寿都町</v>
      </c>
      <c r="V2" s="13" t="str">
        <f>'貸借対照表（BS）'!V2</f>
        <v>島牧村</v>
      </c>
      <c r="W2" s="13" t="str">
        <f>'貸借対照表（BS）'!W2</f>
        <v>小樽市</v>
      </c>
      <c r="X2" s="52" t="str">
        <f>'行政コスト計算書（PL）'!X2</f>
        <v>検算</v>
      </c>
      <c r="Y2" s="52" t="s">
        <v>163</v>
      </c>
    </row>
    <row r="3" spans="1:25" ht="12.75" thickBot="1" x14ac:dyDescent="0.2">
      <c r="B3" s="4" t="s">
        <v>1</v>
      </c>
      <c r="C3" s="51"/>
      <c r="D3" s="14">
        <f>'貸借対照表（BS）'!D3</f>
        <v>9.6741582421254912E-2</v>
      </c>
      <c r="E3" s="14">
        <f>'貸借対照表（BS）'!E3</f>
        <v>3.8156905338791881E-2</v>
      </c>
      <c r="F3" s="14">
        <f>'貸借対照表（BS）'!F3</f>
        <v>3.0729384242626785E-2</v>
      </c>
      <c r="G3" s="14">
        <f>'貸借対照表（BS）'!G3</f>
        <v>3.1974266856044785E-2</v>
      </c>
      <c r="H3" s="14">
        <f>'貸借対照表（BS）'!H3</f>
        <v>3.4363773080457849E-2</v>
      </c>
      <c r="I3" s="14">
        <f>'貸借対照表（BS）'!I3</f>
        <v>2.2658534547581252E-2</v>
      </c>
      <c r="J3" s="14">
        <f>'貸借対照表（BS）'!J3</f>
        <v>4.0137020636644663E-2</v>
      </c>
      <c r="K3" s="14">
        <f>'貸借対照表（BS）'!K3</f>
        <v>7.1568217896231939E-2</v>
      </c>
      <c r="L3" s="14">
        <f>'貸借対照表（BS）'!L3</f>
        <v>5.2268359929818702E-2</v>
      </c>
      <c r="M3" s="14">
        <f>'貸借対照表（BS）'!M3</f>
        <v>8.4827470966663876E-2</v>
      </c>
      <c r="N3" s="14">
        <f>'貸借対照表（BS）'!N3</f>
        <v>3.539142785529284E-2</v>
      </c>
      <c r="O3" s="14">
        <f>'貸借対照表（BS）'!O3</f>
        <v>3.1389422675244381E-2</v>
      </c>
      <c r="P3" s="14">
        <f>'貸借対照表（BS）'!P3</f>
        <v>3.1447907093324422E-2</v>
      </c>
      <c r="Q3" s="14">
        <f>'貸借対照表（BS）'!Q3</f>
        <v>3.2500626618765141E-2</v>
      </c>
      <c r="R3" s="14">
        <f>'貸借対照表（BS）'!R3</f>
        <v>4.2092071183891723E-2</v>
      </c>
      <c r="S3" s="14">
        <f>'貸借対照表（BS）'!S3</f>
        <v>5.5309549669980786E-2</v>
      </c>
      <c r="T3" s="14">
        <f>'貸借対照表（BS）'!T3</f>
        <v>4.0187150137856127E-2</v>
      </c>
      <c r="U3" s="14">
        <f>'貸借対照表（BS）'!U3</f>
        <v>3.5099005764892638E-2</v>
      </c>
      <c r="V3" s="14">
        <f>'貸借対照表（BS）'!V3</f>
        <v>2.7621355167516085E-2</v>
      </c>
      <c r="W3" s="14">
        <f>'貸借対照表（BS）'!W3</f>
        <v>0.16553596791711922</v>
      </c>
      <c r="X3" s="53"/>
      <c r="Y3" s="53"/>
    </row>
    <row r="4" spans="1:25" ht="12.75" x14ac:dyDescent="0.15">
      <c r="A4" s="5" t="s">
        <v>44</v>
      </c>
      <c r="B4" s="30">
        <v>1840556</v>
      </c>
      <c r="C4" s="20">
        <f>ROUND(B4/1000,0)</f>
        <v>1841</v>
      </c>
      <c r="D4" s="21">
        <f t="shared" ref="D4:S9" si="0">ROUNDDOWN($C4*D$3,0)</f>
        <v>178</v>
      </c>
      <c r="E4" s="21">
        <f t="shared" si="0"/>
        <v>70</v>
      </c>
      <c r="F4" s="21">
        <f t="shared" si="0"/>
        <v>56</v>
      </c>
      <c r="G4" s="21">
        <f t="shared" si="0"/>
        <v>58</v>
      </c>
      <c r="H4" s="21">
        <f t="shared" si="0"/>
        <v>63</v>
      </c>
      <c r="I4" s="21">
        <f t="shared" si="0"/>
        <v>41</v>
      </c>
      <c r="J4" s="21">
        <f t="shared" si="0"/>
        <v>73</v>
      </c>
      <c r="K4" s="21">
        <f t="shared" si="0"/>
        <v>131</v>
      </c>
      <c r="L4" s="21">
        <f t="shared" si="0"/>
        <v>96</v>
      </c>
      <c r="M4" s="21">
        <f t="shared" si="0"/>
        <v>156</v>
      </c>
      <c r="N4" s="21">
        <f t="shared" si="0"/>
        <v>65</v>
      </c>
      <c r="O4" s="21">
        <f t="shared" si="0"/>
        <v>57</v>
      </c>
      <c r="P4" s="21">
        <f t="shared" si="0"/>
        <v>57</v>
      </c>
      <c r="Q4" s="21">
        <f t="shared" si="0"/>
        <v>59</v>
      </c>
      <c r="R4" s="21">
        <f t="shared" si="0"/>
        <v>77</v>
      </c>
      <c r="S4" s="21">
        <f t="shared" si="0"/>
        <v>101</v>
      </c>
      <c r="T4" s="21">
        <f t="shared" ref="E4:V19" si="1">ROUNDDOWN($C4*T$3,0)</f>
        <v>73</v>
      </c>
      <c r="U4" s="21">
        <f t="shared" si="1"/>
        <v>64</v>
      </c>
      <c r="V4" s="21">
        <f t="shared" si="1"/>
        <v>50</v>
      </c>
      <c r="W4" s="21">
        <f>ROUNDDOWN($C4*W$3,0)+12</f>
        <v>316</v>
      </c>
      <c r="X4" s="10">
        <f t="shared" ref="X4:X19" si="2">SUM(D4:W4)</f>
        <v>1841</v>
      </c>
      <c r="Y4" s="10">
        <f t="shared" ref="Y4:Y19" si="3">X4-C4</f>
        <v>0</v>
      </c>
    </row>
    <row r="5" spans="1:25" ht="12.75" x14ac:dyDescent="0.15">
      <c r="A5" s="7" t="s">
        <v>45</v>
      </c>
      <c r="B5" s="31">
        <v>-13145929</v>
      </c>
      <c r="C5" s="20">
        <f t="shared" ref="C5:C19" si="4">ROUND(B5/1000,0)</f>
        <v>-13146</v>
      </c>
      <c r="D5" s="21">
        <f t="shared" si="0"/>
        <v>-1271</v>
      </c>
      <c r="E5" s="21">
        <f t="shared" ref="D5:V17" si="5">ROUNDDOWN($C5*E$3,0)</f>
        <v>-501</v>
      </c>
      <c r="F5" s="21">
        <f t="shared" si="5"/>
        <v>-403</v>
      </c>
      <c r="G5" s="21">
        <f t="shared" si="5"/>
        <v>-420</v>
      </c>
      <c r="H5" s="21">
        <f t="shared" si="5"/>
        <v>-451</v>
      </c>
      <c r="I5" s="21">
        <f t="shared" si="5"/>
        <v>-297</v>
      </c>
      <c r="J5" s="21">
        <f t="shared" si="5"/>
        <v>-527</v>
      </c>
      <c r="K5" s="21">
        <f t="shared" si="5"/>
        <v>-940</v>
      </c>
      <c r="L5" s="21">
        <f t="shared" si="5"/>
        <v>-687</v>
      </c>
      <c r="M5" s="21">
        <f t="shared" si="5"/>
        <v>-1115</v>
      </c>
      <c r="N5" s="21">
        <f t="shared" si="5"/>
        <v>-465</v>
      </c>
      <c r="O5" s="21">
        <f t="shared" si="5"/>
        <v>-412</v>
      </c>
      <c r="P5" s="21">
        <f t="shared" si="5"/>
        <v>-413</v>
      </c>
      <c r="Q5" s="21">
        <f t="shared" si="5"/>
        <v>-427</v>
      </c>
      <c r="R5" s="21">
        <f t="shared" si="5"/>
        <v>-553</v>
      </c>
      <c r="S5" s="21">
        <f t="shared" si="5"/>
        <v>-727</v>
      </c>
      <c r="T5" s="21">
        <f t="shared" si="5"/>
        <v>-528</v>
      </c>
      <c r="U5" s="21">
        <f t="shared" si="5"/>
        <v>-461</v>
      </c>
      <c r="V5" s="21">
        <f t="shared" si="5"/>
        <v>-363</v>
      </c>
      <c r="W5" s="21">
        <f>ROUNDDOWN($C5*W$3,0)-9</f>
        <v>-2185</v>
      </c>
      <c r="X5" s="10">
        <f t="shared" si="2"/>
        <v>-13146</v>
      </c>
      <c r="Y5" s="10">
        <f t="shared" si="3"/>
        <v>0</v>
      </c>
    </row>
    <row r="6" spans="1:25" ht="12.75" x14ac:dyDescent="0.15">
      <c r="A6" s="7" t="s">
        <v>46</v>
      </c>
      <c r="B6" s="31">
        <v>12069000</v>
      </c>
      <c r="C6" s="20">
        <f t="shared" si="4"/>
        <v>12069</v>
      </c>
      <c r="D6" s="21">
        <f t="shared" si="0"/>
        <v>1167</v>
      </c>
      <c r="E6" s="21">
        <f t="shared" si="1"/>
        <v>460</v>
      </c>
      <c r="F6" s="21">
        <f t="shared" si="1"/>
        <v>370</v>
      </c>
      <c r="G6" s="21">
        <f t="shared" si="1"/>
        <v>385</v>
      </c>
      <c r="H6" s="21">
        <f t="shared" si="1"/>
        <v>414</v>
      </c>
      <c r="I6" s="21">
        <f t="shared" si="1"/>
        <v>273</v>
      </c>
      <c r="J6" s="21">
        <f t="shared" si="1"/>
        <v>484</v>
      </c>
      <c r="K6" s="21">
        <f t="shared" si="1"/>
        <v>863</v>
      </c>
      <c r="L6" s="21">
        <f t="shared" si="1"/>
        <v>630</v>
      </c>
      <c r="M6" s="21">
        <f t="shared" si="1"/>
        <v>1023</v>
      </c>
      <c r="N6" s="21">
        <f t="shared" si="1"/>
        <v>427</v>
      </c>
      <c r="O6" s="21">
        <f t="shared" si="1"/>
        <v>378</v>
      </c>
      <c r="P6" s="21">
        <f t="shared" si="1"/>
        <v>379</v>
      </c>
      <c r="Q6" s="21">
        <f t="shared" si="1"/>
        <v>392</v>
      </c>
      <c r="R6" s="21">
        <f t="shared" si="1"/>
        <v>508</v>
      </c>
      <c r="S6" s="21">
        <f t="shared" si="1"/>
        <v>667</v>
      </c>
      <c r="T6" s="21">
        <f t="shared" si="1"/>
        <v>485</v>
      </c>
      <c r="U6" s="21">
        <f t="shared" si="1"/>
        <v>423</v>
      </c>
      <c r="V6" s="21">
        <f t="shared" si="1"/>
        <v>333</v>
      </c>
      <c r="W6" s="21">
        <f>ROUNDDOWN($C6*W$3,0)+11</f>
        <v>2008</v>
      </c>
      <c r="X6" s="10">
        <f t="shared" si="2"/>
        <v>12069</v>
      </c>
      <c r="Y6" s="10">
        <f t="shared" si="3"/>
        <v>0</v>
      </c>
    </row>
    <row r="7" spans="1:25" ht="12.75" x14ac:dyDescent="0.15">
      <c r="A7" s="7" t="s">
        <v>47</v>
      </c>
      <c r="B7" s="31">
        <v>11969000</v>
      </c>
      <c r="C7" s="20">
        <f t="shared" si="4"/>
        <v>11969</v>
      </c>
      <c r="D7" s="21">
        <f t="shared" si="0"/>
        <v>1157</v>
      </c>
      <c r="E7" s="21">
        <f t="shared" si="1"/>
        <v>456</v>
      </c>
      <c r="F7" s="21">
        <f t="shared" si="1"/>
        <v>367</v>
      </c>
      <c r="G7" s="21">
        <f t="shared" si="1"/>
        <v>382</v>
      </c>
      <c r="H7" s="21">
        <f t="shared" si="1"/>
        <v>411</v>
      </c>
      <c r="I7" s="21">
        <f t="shared" si="1"/>
        <v>271</v>
      </c>
      <c r="J7" s="21">
        <f t="shared" si="1"/>
        <v>480</v>
      </c>
      <c r="K7" s="21">
        <f t="shared" si="1"/>
        <v>856</v>
      </c>
      <c r="L7" s="21">
        <f t="shared" si="1"/>
        <v>625</v>
      </c>
      <c r="M7" s="21">
        <f t="shared" si="1"/>
        <v>1015</v>
      </c>
      <c r="N7" s="21">
        <f t="shared" si="1"/>
        <v>423</v>
      </c>
      <c r="O7" s="21">
        <f t="shared" si="1"/>
        <v>375</v>
      </c>
      <c r="P7" s="21">
        <f t="shared" si="1"/>
        <v>376</v>
      </c>
      <c r="Q7" s="21">
        <f t="shared" si="1"/>
        <v>389</v>
      </c>
      <c r="R7" s="21">
        <f t="shared" si="1"/>
        <v>503</v>
      </c>
      <c r="S7" s="21">
        <f t="shared" si="1"/>
        <v>662</v>
      </c>
      <c r="T7" s="21">
        <f t="shared" si="1"/>
        <v>481</v>
      </c>
      <c r="U7" s="21">
        <f t="shared" si="1"/>
        <v>420</v>
      </c>
      <c r="V7" s="21">
        <f t="shared" si="1"/>
        <v>330</v>
      </c>
      <c r="W7" s="21">
        <f>ROUNDDOWN($C7*W$3,0)+9</f>
        <v>1990</v>
      </c>
      <c r="X7" s="10">
        <f t="shared" si="2"/>
        <v>11969</v>
      </c>
      <c r="Y7" s="10">
        <f t="shared" si="3"/>
        <v>0</v>
      </c>
    </row>
    <row r="8" spans="1:25" ht="12.75" x14ac:dyDescent="0.15">
      <c r="A8" s="7" t="s">
        <v>48</v>
      </c>
      <c r="B8" s="31">
        <v>100000</v>
      </c>
      <c r="C8" s="20">
        <f t="shared" si="4"/>
        <v>100</v>
      </c>
      <c r="D8" s="21">
        <f t="shared" si="0"/>
        <v>9</v>
      </c>
      <c r="E8" s="21">
        <f t="shared" si="1"/>
        <v>3</v>
      </c>
      <c r="F8" s="21">
        <f t="shared" si="1"/>
        <v>3</v>
      </c>
      <c r="G8" s="21">
        <f t="shared" si="1"/>
        <v>3</v>
      </c>
      <c r="H8" s="21">
        <f t="shared" si="1"/>
        <v>3</v>
      </c>
      <c r="I8" s="21">
        <f t="shared" si="1"/>
        <v>2</v>
      </c>
      <c r="J8" s="21">
        <f t="shared" si="1"/>
        <v>4</v>
      </c>
      <c r="K8" s="21">
        <f t="shared" si="1"/>
        <v>7</v>
      </c>
      <c r="L8" s="21">
        <f t="shared" si="1"/>
        <v>5</v>
      </c>
      <c r="M8" s="21">
        <f t="shared" si="1"/>
        <v>8</v>
      </c>
      <c r="N8" s="21">
        <f t="shared" si="1"/>
        <v>3</v>
      </c>
      <c r="O8" s="21">
        <f t="shared" si="1"/>
        <v>3</v>
      </c>
      <c r="P8" s="21">
        <f t="shared" si="1"/>
        <v>3</v>
      </c>
      <c r="Q8" s="21">
        <f t="shared" si="1"/>
        <v>3</v>
      </c>
      <c r="R8" s="21">
        <f t="shared" si="1"/>
        <v>4</v>
      </c>
      <c r="S8" s="21">
        <f t="shared" si="1"/>
        <v>5</v>
      </c>
      <c r="T8" s="21">
        <f t="shared" si="1"/>
        <v>4</v>
      </c>
      <c r="U8" s="21">
        <f t="shared" si="1"/>
        <v>3</v>
      </c>
      <c r="V8" s="21">
        <f t="shared" si="1"/>
        <v>2</v>
      </c>
      <c r="W8" s="21">
        <f>ROUNDDOWN($C8*W$3,0)+7</f>
        <v>23</v>
      </c>
      <c r="X8" s="10">
        <f t="shared" si="2"/>
        <v>100</v>
      </c>
      <c r="Y8" s="10">
        <f t="shared" si="3"/>
        <v>0</v>
      </c>
    </row>
    <row r="9" spans="1:25" ht="12.75" x14ac:dyDescent="0.15">
      <c r="A9" s="7" t="s">
        <v>49</v>
      </c>
      <c r="B9" s="31">
        <v>-1076929</v>
      </c>
      <c r="C9" s="20">
        <f t="shared" si="4"/>
        <v>-1077</v>
      </c>
      <c r="D9" s="21">
        <f t="shared" si="0"/>
        <v>-104</v>
      </c>
      <c r="E9" s="21">
        <f t="shared" si="1"/>
        <v>-41</v>
      </c>
      <c r="F9" s="21">
        <f t="shared" si="1"/>
        <v>-33</v>
      </c>
      <c r="G9" s="21">
        <f t="shared" si="1"/>
        <v>-34</v>
      </c>
      <c r="H9" s="21">
        <f t="shared" si="1"/>
        <v>-37</v>
      </c>
      <c r="I9" s="21">
        <f t="shared" si="1"/>
        <v>-24</v>
      </c>
      <c r="J9" s="21">
        <f t="shared" si="1"/>
        <v>-43</v>
      </c>
      <c r="K9" s="21">
        <f t="shared" si="1"/>
        <v>-77</v>
      </c>
      <c r="L9" s="21">
        <f t="shared" si="1"/>
        <v>-56</v>
      </c>
      <c r="M9" s="21">
        <f t="shared" si="1"/>
        <v>-91</v>
      </c>
      <c r="N9" s="21">
        <f t="shared" si="1"/>
        <v>-38</v>
      </c>
      <c r="O9" s="21">
        <f t="shared" si="1"/>
        <v>-33</v>
      </c>
      <c r="P9" s="21">
        <f t="shared" si="1"/>
        <v>-33</v>
      </c>
      <c r="Q9" s="21">
        <f t="shared" si="1"/>
        <v>-35</v>
      </c>
      <c r="R9" s="21">
        <f t="shared" si="1"/>
        <v>-45</v>
      </c>
      <c r="S9" s="21">
        <f t="shared" si="1"/>
        <v>-59</v>
      </c>
      <c r="T9" s="21">
        <f t="shared" si="1"/>
        <v>-43</v>
      </c>
      <c r="U9" s="21">
        <f t="shared" si="1"/>
        <v>-37</v>
      </c>
      <c r="V9" s="21">
        <f t="shared" si="1"/>
        <v>-29</v>
      </c>
      <c r="W9" s="21">
        <f>ROUNDDOWN($C9*W$3,0)-7</f>
        <v>-185</v>
      </c>
      <c r="X9" s="10">
        <f t="shared" si="2"/>
        <v>-1077</v>
      </c>
      <c r="Y9" s="10">
        <f t="shared" si="3"/>
        <v>0</v>
      </c>
    </row>
    <row r="10" spans="1:25" ht="12.75" x14ac:dyDescent="0.15">
      <c r="A10" s="7" t="s">
        <v>50</v>
      </c>
      <c r="B10" s="24">
        <v>0</v>
      </c>
      <c r="C10" s="20">
        <f t="shared" si="4"/>
        <v>0</v>
      </c>
      <c r="D10" s="21">
        <f t="shared" si="5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  <c r="S10" s="21">
        <f t="shared" si="1"/>
        <v>0</v>
      </c>
      <c r="T10" s="21">
        <f t="shared" si="1"/>
        <v>0</v>
      </c>
      <c r="U10" s="21">
        <f t="shared" si="1"/>
        <v>0</v>
      </c>
      <c r="V10" s="21">
        <f t="shared" si="1"/>
        <v>0</v>
      </c>
      <c r="W10" s="21">
        <f t="shared" ref="W10:W17" si="6">ROUNDDOWN($C10*W$3,0)</f>
        <v>0</v>
      </c>
      <c r="X10" s="10">
        <f t="shared" si="2"/>
        <v>0</v>
      </c>
      <c r="Y10" s="10">
        <f t="shared" si="3"/>
        <v>0</v>
      </c>
    </row>
    <row r="11" spans="1:25" ht="12.75" x14ac:dyDescent="0.15">
      <c r="A11" s="7" t="s">
        <v>51</v>
      </c>
      <c r="B11" s="24">
        <v>0</v>
      </c>
      <c r="C11" s="20">
        <f t="shared" si="4"/>
        <v>0</v>
      </c>
      <c r="D11" s="21">
        <f t="shared" si="5"/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1">
        <f t="shared" si="1"/>
        <v>0</v>
      </c>
      <c r="R11" s="2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1">
        <f t="shared" si="1"/>
        <v>0</v>
      </c>
      <c r="W11" s="21">
        <f t="shared" si="6"/>
        <v>0</v>
      </c>
      <c r="X11" s="10">
        <f t="shared" si="2"/>
        <v>0</v>
      </c>
      <c r="Y11" s="10">
        <f t="shared" si="3"/>
        <v>0</v>
      </c>
    </row>
    <row r="12" spans="1:25" ht="12.75" x14ac:dyDescent="0.15">
      <c r="A12" s="7" t="s">
        <v>52</v>
      </c>
      <c r="B12" s="24">
        <v>0</v>
      </c>
      <c r="C12" s="20">
        <f t="shared" si="4"/>
        <v>0</v>
      </c>
      <c r="D12" s="21">
        <f t="shared" si="5"/>
        <v>0</v>
      </c>
      <c r="E12" s="21">
        <f t="shared" si="1"/>
        <v>0</v>
      </c>
      <c r="F12" s="21">
        <f t="shared" si="1"/>
        <v>0</v>
      </c>
      <c r="G12" s="21">
        <f t="shared" si="1"/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  <c r="K12" s="21">
        <f t="shared" si="1"/>
        <v>0</v>
      </c>
      <c r="L12" s="21">
        <f t="shared" si="1"/>
        <v>0</v>
      </c>
      <c r="M12" s="21">
        <f t="shared" si="1"/>
        <v>0</v>
      </c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1">
        <f t="shared" si="1"/>
        <v>0</v>
      </c>
      <c r="S12" s="21">
        <f t="shared" si="1"/>
        <v>0</v>
      </c>
      <c r="T12" s="21">
        <f t="shared" si="1"/>
        <v>0</v>
      </c>
      <c r="U12" s="21">
        <f t="shared" si="1"/>
        <v>0</v>
      </c>
      <c r="V12" s="21">
        <f t="shared" si="1"/>
        <v>0</v>
      </c>
      <c r="W12" s="21">
        <f t="shared" si="6"/>
        <v>0</v>
      </c>
      <c r="X12" s="10">
        <f t="shared" si="2"/>
        <v>0</v>
      </c>
      <c r="Y12" s="10">
        <f t="shared" si="3"/>
        <v>0</v>
      </c>
    </row>
    <row r="13" spans="1:25" ht="12.75" x14ac:dyDescent="0.15">
      <c r="A13" s="7" t="s">
        <v>53</v>
      </c>
      <c r="B13" s="24">
        <v>0</v>
      </c>
      <c r="C13" s="20">
        <f t="shared" si="4"/>
        <v>0</v>
      </c>
      <c r="D13" s="21">
        <f t="shared" si="5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  <c r="O13" s="21">
        <f t="shared" si="1"/>
        <v>0</v>
      </c>
      <c r="P13" s="21">
        <f t="shared" si="1"/>
        <v>0</v>
      </c>
      <c r="Q13" s="21">
        <f t="shared" si="1"/>
        <v>0</v>
      </c>
      <c r="R13" s="21">
        <f t="shared" si="1"/>
        <v>0</v>
      </c>
      <c r="S13" s="21">
        <f t="shared" si="1"/>
        <v>0</v>
      </c>
      <c r="T13" s="21">
        <f t="shared" si="1"/>
        <v>0</v>
      </c>
      <c r="U13" s="21">
        <f t="shared" si="1"/>
        <v>0</v>
      </c>
      <c r="V13" s="21">
        <f t="shared" si="1"/>
        <v>0</v>
      </c>
      <c r="W13" s="21">
        <f t="shared" si="6"/>
        <v>0</v>
      </c>
      <c r="X13" s="10">
        <f t="shared" si="2"/>
        <v>0</v>
      </c>
      <c r="Y13" s="10">
        <f t="shared" si="3"/>
        <v>0</v>
      </c>
    </row>
    <row r="14" spans="1:25" ht="12.75" x14ac:dyDescent="0.15">
      <c r="A14" s="7" t="s">
        <v>54</v>
      </c>
      <c r="B14" s="24">
        <v>0</v>
      </c>
      <c r="C14" s="20">
        <f t="shared" si="4"/>
        <v>0</v>
      </c>
      <c r="D14" s="21">
        <f t="shared" si="5"/>
        <v>0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 t="shared" si="1"/>
        <v>0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1">
        <f t="shared" si="1"/>
        <v>0</v>
      </c>
      <c r="S14" s="21">
        <f t="shared" si="1"/>
        <v>0</v>
      </c>
      <c r="T14" s="21">
        <f t="shared" si="1"/>
        <v>0</v>
      </c>
      <c r="U14" s="21">
        <f t="shared" si="1"/>
        <v>0</v>
      </c>
      <c r="V14" s="21">
        <f t="shared" si="1"/>
        <v>0</v>
      </c>
      <c r="W14" s="21">
        <f t="shared" si="6"/>
        <v>0</v>
      </c>
      <c r="X14" s="10">
        <f t="shared" si="2"/>
        <v>0</v>
      </c>
      <c r="Y14" s="10">
        <f t="shared" si="3"/>
        <v>0</v>
      </c>
    </row>
    <row r="15" spans="1:25" ht="12.75" x14ac:dyDescent="0.15">
      <c r="A15" s="7" t="s">
        <v>55</v>
      </c>
      <c r="B15" s="24">
        <v>0</v>
      </c>
      <c r="C15" s="20">
        <f t="shared" si="4"/>
        <v>0</v>
      </c>
      <c r="D15" s="21">
        <f t="shared" si="5"/>
        <v>0</v>
      </c>
      <c r="E15" s="21">
        <f t="shared" si="1"/>
        <v>0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1">
        <f t="shared" si="1"/>
        <v>0</v>
      </c>
      <c r="O15" s="21">
        <f t="shared" si="1"/>
        <v>0</v>
      </c>
      <c r="P15" s="21">
        <f t="shared" si="1"/>
        <v>0</v>
      </c>
      <c r="Q15" s="21">
        <f t="shared" si="1"/>
        <v>0</v>
      </c>
      <c r="R15" s="21">
        <f t="shared" si="1"/>
        <v>0</v>
      </c>
      <c r="S15" s="21">
        <f t="shared" si="1"/>
        <v>0</v>
      </c>
      <c r="T15" s="21">
        <f t="shared" si="1"/>
        <v>0</v>
      </c>
      <c r="U15" s="21">
        <f t="shared" si="1"/>
        <v>0</v>
      </c>
      <c r="V15" s="21">
        <f t="shared" si="1"/>
        <v>0</v>
      </c>
      <c r="W15" s="21">
        <f t="shared" si="6"/>
        <v>0</v>
      </c>
      <c r="X15" s="10">
        <f t="shared" si="2"/>
        <v>0</v>
      </c>
      <c r="Y15" s="10">
        <f t="shared" si="3"/>
        <v>0</v>
      </c>
    </row>
    <row r="16" spans="1:25" ht="12.75" x14ac:dyDescent="0.15">
      <c r="A16" s="7" t="s">
        <v>56</v>
      </c>
      <c r="B16" s="24">
        <v>0</v>
      </c>
      <c r="C16" s="20">
        <f t="shared" si="4"/>
        <v>0</v>
      </c>
      <c r="D16" s="21">
        <f t="shared" si="5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  <c r="H16" s="21">
        <f t="shared" si="1"/>
        <v>0</v>
      </c>
      <c r="I16" s="21">
        <f t="shared" si="1"/>
        <v>0</v>
      </c>
      <c r="J16" s="21">
        <f t="shared" si="1"/>
        <v>0</v>
      </c>
      <c r="K16" s="21">
        <f t="shared" si="1"/>
        <v>0</v>
      </c>
      <c r="L16" s="21">
        <f t="shared" si="1"/>
        <v>0</v>
      </c>
      <c r="M16" s="21">
        <f t="shared" si="1"/>
        <v>0</v>
      </c>
      <c r="N16" s="21">
        <f t="shared" si="1"/>
        <v>0</v>
      </c>
      <c r="O16" s="21">
        <f t="shared" si="1"/>
        <v>0</v>
      </c>
      <c r="P16" s="21">
        <f t="shared" si="1"/>
        <v>0</v>
      </c>
      <c r="Q16" s="21">
        <f t="shared" si="1"/>
        <v>0</v>
      </c>
      <c r="R16" s="21">
        <f t="shared" si="1"/>
        <v>0</v>
      </c>
      <c r="S16" s="21">
        <f t="shared" si="1"/>
        <v>0</v>
      </c>
      <c r="T16" s="21">
        <f t="shared" si="1"/>
        <v>0</v>
      </c>
      <c r="U16" s="21">
        <f t="shared" si="1"/>
        <v>0</v>
      </c>
      <c r="V16" s="21">
        <f t="shared" si="1"/>
        <v>0</v>
      </c>
      <c r="W16" s="21">
        <f t="shared" si="6"/>
        <v>0</v>
      </c>
      <c r="X16" s="10">
        <f t="shared" si="2"/>
        <v>0</v>
      </c>
      <c r="Y16" s="10">
        <f t="shared" si="3"/>
        <v>0</v>
      </c>
    </row>
    <row r="17" spans="1:25" ht="12.75" x14ac:dyDescent="0.15">
      <c r="A17" s="7" t="s">
        <v>57</v>
      </c>
      <c r="B17" s="8">
        <v>0</v>
      </c>
      <c r="C17" s="20">
        <f t="shared" si="4"/>
        <v>0</v>
      </c>
      <c r="D17" s="21">
        <f t="shared" si="5"/>
        <v>0</v>
      </c>
      <c r="E17" s="21">
        <f t="shared" si="1"/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  <c r="N17" s="21">
        <f t="shared" si="1"/>
        <v>0</v>
      </c>
      <c r="O17" s="21">
        <f t="shared" si="1"/>
        <v>0</v>
      </c>
      <c r="P17" s="21">
        <f t="shared" si="1"/>
        <v>0</v>
      </c>
      <c r="Q17" s="21">
        <f t="shared" si="1"/>
        <v>0</v>
      </c>
      <c r="R17" s="21">
        <f t="shared" si="1"/>
        <v>0</v>
      </c>
      <c r="S17" s="21">
        <f t="shared" si="1"/>
        <v>0</v>
      </c>
      <c r="T17" s="21">
        <f t="shared" si="1"/>
        <v>0</v>
      </c>
      <c r="U17" s="21">
        <f t="shared" si="1"/>
        <v>0</v>
      </c>
      <c r="V17" s="21">
        <f t="shared" si="1"/>
        <v>0</v>
      </c>
      <c r="W17" s="21">
        <f t="shared" si="6"/>
        <v>0</v>
      </c>
      <c r="X17" s="10">
        <f t="shared" si="2"/>
        <v>0</v>
      </c>
      <c r="Y17" s="10">
        <f t="shared" si="3"/>
        <v>0</v>
      </c>
    </row>
    <row r="18" spans="1:25" ht="12.75" x14ac:dyDescent="0.15">
      <c r="A18" s="7" t="s">
        <v>58</v>
      </c>
      <c r="B18" s="33">
        <v>-1076929</v>
      </c>
      <c r="C18" s="20">
        <f t="shared" si="4"/>
        <v>-1077</v>
      </c>
      <c r="D18" s="21">
        <f>ROUNDDOWN($C18*D$3,0)</f>
        <v>-104</v>
      </c>
      <c r="E18" s="21">
        <f t="shared" si="1"/>
        <v>-41</v>
      </c>
      <c r="F18" s="21">
        <f t="shared" si="1"/>
        <v>-33</v>
      </c>
      <c r="G18" s="21">
        <f t="shared" si="1"/>
        <v>-34</v>
      </c>
      <c r="H18" s="21">
        <f t="shared" si="1"/>
        <v>-37</v>
      </c>
      <c r="I18" s="21">
        <f t="shared" si="1"/>
        <v>-24</v>
      </c>
      <c r="J18" s="21">
        <f t="shared" si="1"/>
        <v>-43</v>
      </c>
      <c r="K18" s="21">
        <f t="shared" si="1"/>
        <v>-77</v>
      </c>
      <c r="L18" s="21">
        <f t="shared" si="1"/>
        <v>-56</v>
      </c>
      <c r="M18" s="21">
        <f t="shared" si="1"/>
        <v>-91</v>
      </c>
      <c r="N18" s="21">
        <f t="shared" si="1"/>
        <v>-38</v>
      </c>
      <c r="O18" s="21">
        <f t="shared" si="1"/>
        <v>-33</v>
      </c>
      <c r="P18" s="21">
        <f t="shared" si="1"/>
        <v>-33</v>
      </c>
      <c r="Q18" s="21">
        <f t="shared" si="1"/>
        <v>-35</v>
      </c>
      <c r="R18" s="21">
        <f t="shared" si="1"/>
        <v>-45</v>
      </c>
      <c r="S18" s="21">
        <f t="shared" si="1"/>
        <v>-59</v>
      </c>
      <c r="T18" s="21">
        <f t="shared" si="1"/>
        <v>-43</v>
      </c>
      <c r="U18" s="21">
        <f t="shared" si="1"/>
        <v>-37</v>
      </c>
      <c r="V18" s="21">
        <f t="shared" si="1"/>
        <v>-29</v>
      </c>
      <c r="W18" s="21">
        <f>ROUNDDOWN($C18*W$3,0)-7</f>
        <v>-185</v>
      </c>
      <c r="X18" s="10">
        <f t="shared" si="2"/>
        <v>-1077</v>
      </c>
      <c r="Y18" s="10">
        <f t="shared" si="3"/>
        <v>0</v>
      </c>
    </row>
    <row r="19" spans="1:25" ht="13.5" thickBot="1" x14ac:dyDescent="0.2">
      <c r="A19" s="9" t="s">
        <v>59</v>
      </c>
      <c r="B19" s="32">
        <v>763627</v>
      </c>
      <c r="C19" s="20">
        <f t="shared" si="4"/>
        <v>764</v>
      </c>
      <c r="D19" s="21">
        <f>ROUNDDOWN($C19*D$3,0)</f>
        <v>73</v>
      </c>
      <c r="E19" s="21">
        <f t="shared" si="1"/>
        <v>29</v>
      </c>
      <c r="F19" s="21">
        <f t="shared" si="1"/>
        <v>23</v>
      </c>
      <c r="G19" s="21">
        <f t="shared" si="1"/>
        <v>24</v>
      </c>
      <c r="H19" s="21">
        <f t="shared" si="1"/>
        <v>26</v>
      </c>
      <c r="I19" s="21">
        <f t="shared" si="1"/>
        <v>17</v>
      </c>
      <c r="J19" s="21">
        <f t="shared" si="1"/>
        <v>30</v>
      </c>
      <c r="K19" s="21">
        <f t="shared" si="1"/>
        <v>54</v>
      </c>
      <c r="L19" s="21">
        <f t="shared" si="1"/>
        <v>39</v>
      </c>
      <c r="M19" s="21">
        <f t="shared" si="1"/>
        <v>64</v>
      </c>
      <c r="N19" s="21">
        <f t="shared" si="1"/>
        <v>27</v>
      </c>
      <c r="O19" s="21">
        <f t="shared" si="1"/>
        <v>23</v>
      </c>
      <c r="P19" s="21">
        <f t="shared" si="1"/>
        <v>24</v>
      </c>
      <c r="Q19" s="21">
        <f t="shared" si="1"/>
        <v>24</v>
      </c>
      <c r="R19" s="21">
        <f t="shared" si="1"/>
        <v>32</v>
      </c>
      <c r="S19" s="21">
        <f t="shared" si="1"/>
        <v>42</v>
      </c>
      <c r="T19" s="21">
        <f t="shared" si="1"/>
        <v>30</v>
      </c>
      <c r="U19" s="21">
        <f t="shared" si="1"/>
        <v>26</v>
      </c>
      <c r="V19" s="21">
        <f t="shared" si="1"/>
        <v>21</v>
      </c>
      <c r="W19" s="21">
        <f>ROUNDDOWN($C19*W$3,0)+10</f>
        <v>136</v>
      </c>
      <c r="X19" s="10">
        <f t="shared" si="2"/>
        <v>764</v>
      </c>
      <c r="Y19" s="10">
        <f t="shared" si="3"/>
        <v>0</v>
      </c>
    </row>
    <row r="21" spans="1:25" ht="13.5" customHeight="1" x14ac:dyDescent="0.15">
      <c r="A21" s="54" t="s">
        <v>168</v>
      </c>
      <c r="B21" s="54"/>
      <c r="C21" s="3">
        <f>C5+'行政コスト計算書（PL）'!C38</f>
        <v>0</v>
      </c>
      <c r="D21" s="3">
        <f>D5+'行政コスト計算書（PL）'!D38</f>
        <v>0</v>
      </c>
      <c r="E21" s="3">
        <f>E5+'行政コスト計算書（PL）'!E38</f>
        <v>0</v>
      </c>
      <c r="F21" s="3">
        <f>F5+'行政コスト計算書（PL）'!F38</f>
        <v>0</v>
      </c>
      <c r="G21" s="3">
        <f>G5+'行政コスト計算書（PL）'!G38</f>
        <v>0</v>
      </c>
      <c r="H21" s="3">
        <f>H5+'行政コスト計算書（PL）'!H38</f>
        <v>0</v>
      </c>
      <c r="I21" s="3">
        <f>I5+'行政コスト計算書（PL）'!I38</f>
        <v>0</v>
      </c>
      <c r="J21" s="3">
        <f>J5+'行政コスト計算書（PL）'!J38</f>
        <v>0</v>
      </c>
      <c r="K21" s="3">
        <f>K5+'行政コスト計算書（PL）'!K38</f>
        <v>0</v>
      </c>
      <c r="L21" s="3">
        <f>L5+'行政コスト計算書（PL）'!L38</f>
        <v>0</v>
      </c>
      <c r="M21" s="3">
        <f>M5+'行政コスト計算書（PL）'!M38</f>
        <v>0</v>
      </c>
      <c r="N21" s="3">
        <f>N5+'行政コスト計算書（PL）'!N38</f>
        <v>0</v>
      </c>
      <c r="O21" s="3">
        <f>O5+'行政コスト計算書（PL）'!O38</f>
        <v>0</v>
      </c>
      <c r="P21" s="3">
        <f>P5+'行政コスト計算書（PL）'!P38</f>
        <v>0</v>
      </c>
      <c r="Q21" s="3">
        <f>Q5+'行政コスト計算書（PL）'!Q38</f>
        <v>0</v>
      </c>
      <c r="R21" s="3">
        <f>R5+'行政コスト計算書（PL）'!R38</f>
        <v>0</v>
      </c>
      <c r="S21" s="3">
        <f>S5+'行政コスト計算書（PL）'!S38</f>
        <v>0</v>
      </c>
      <c r="T21" s="3">
        <f>T5+'行政コスト計算書（PL）'!T38</f>
        <v>0</v>
      </c>
      <c r="U21" s="3">
        <f>U5+'行政コスト計算書（PL）'!U38</f>
        <v>0</v>
      </c>
      <c r="V21" s="3">
        <f>V5+'行政コスト計算書（PL）'!V38</f>
        <v>0</v>
      </c>
      <c r="W21" s="3">
        <f>W5+'行政コスト計算書（PL）'!W38</f>
        <v>0</v>
      </c>
      <c r="X21" s="3">
        <f>X5+'行政コスト計算書（PL）'!X38</f>
        <v>0</v>
      </c>
      <c r="Y21" s="3">
        <f>Y5+'行政コスト計算書（PL）'!Y38</f>
        <v>0</v>
      </c>
    </row>
    <row r="22" spans="1:25" ht="13.5" customHeight="1" x14ac:dyDescent="0.15">
      <c r="A22" s="54" t="s">
        <v>169</v>
      </c>
      <c r="B22" s="54"/>
      <c r="C22" s="3">
        <f>C19-'貸借対照表（BS）'!C85</f>
        <v>0</v>
      </c>
      <c r="D22" s="3">
        <f>D19-'貸借対照表（BS）'!D85</f>
        <v>0</v>
      </c>
      <c r="E22" s="3">
        <f>E19-'貸借対照表（BS）'!E85</f>
        <v>0</v>
      </c>
      <c r="F22" s="3">
        <f>F19-'貸借対照表（BS）'!F85</f>
        <v>0</v>
      </c>
      <c r="G22" s="3">
        <f>G19-'貸借対照表（BS）'!G85</f>
        <v>0</v>
      </c>
      <c r="H22" s="3">
        <f>H19-'貸借対照表（BS）'!H85</f>
        <v>0</v>
      </c>
      <c r="I22" s="3">
        <f>I19-'貸借対照表（BS）'!I85</f>
        <v>0</v>
      </c>
      <c r="J22" s="3">
        <f>J19-'貸借対照表（BS）'!J85</f>
        <v>0</v>
      </c>
      <c r="K22" s="3">
        <f>K19-'貸借対照表（BS）'!K85</f>
        <v>0</v>
      </c>
      <c r="L22" s="3">
        <f>L19-'貸借対照表（BS）'!L85</f>
        <v>0</v>
      </c>
      <c r="M22" s="3">
        <f>M19-'貸借対照表（BS）'!M85</f>
        <v>0</v>
      </c>
      <c r="N22" s="3">
        <f>N19-'貸借対照表（BS）'!N85</f>
        <v>0</v>
      </c>
      <c r="O22" s="3">
        <f>O19-'貸借対照表（BS）'!O85</f>
        <v>0</v>
      </c>
      <c r="P22" s="3">
        <f>P19-'貸借対照表（BS）'!P85</f>
        <v>0</v>
      </c>
      <c r="Q22" s="3">
        <f>Q19-'貸借対照表（BS）'!Q85</f>
        <v>0</v>
      </c>
      <c r="R22" s="3">
        <f>R19-'貸借対照表（BS）'!R85</f>
        <v>0</v>
      </c>
      <c r="S22" s="3">
        <f>S19-'貸借対照表（BS）'!S85</f>
        <v>0</v>
      </c>
      <c r="T22" s="3">
        <f>T19-'貸借対照表（BS）'!T85</f>
        <v>0</v>
      </c>
      <c r="U22" s="3">
        <f>U19-'貸借対照表（BS）'!U85</f>
        <v>0</v>
      </c>
      <c r="V22" s="3">
        <f>V19-'貸借対照表（BS）'!V85</f>
        <v>0</v>
      </c>
      <c r="W22" s="3">
        <f>W19-'貸借対照表（BS）'!W85</f>
        <v>0</v>
      </c>
      <c r="X22" s="3">
        <f>X19-'貸借対照表（BS）'!X85</f>
        <v>0</v>
      </c>
      <c r="Y22" s="3">
        <f>Y19-'貸借対照表（BS）'!Y85</f>
        <v>0</v>
      </c>
    </row>
  </sheetData>
  <mergeCells count="5">
    <mergeCell ref="Y2:Y3"/>
    <mergeCell ref="X2:X3"/>
    <mergeCell ref="C2:C3"/>
    <mergeCell ref="A22:B22"/>
    <mergeCell ref="A21:B21"/>
  </mergeCells>
  <phoneticPr fontId="1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2:Y57"/>
  <sheetViews>
    <sheetView topLeftCell="O1" zoomScaleNormal="100" workbookViewId="0">
      <selection activeCell="X11" sqref="X11"/>
    </sheetView>
  </sheetViews>
  <sheetFormatPr defaultColWidth="8.875" defaultRowHeight="11.25" x14ac:dyDescent="0.15"/>
  <cols>
    <col min="1" max="1" width="28.5" style="3" customWidth="1"/>
    <col min="2" max="2" width="12.375" style="3" customWidth="1"/>
    <col min="3" max="3" width="12.5" style="3" customWidth="1"/>
    <col min="4" max="16384" width="8.875" style="3"/>
  </cols>
  <sheetData>
    <row r="2" spans="1:25" ht="21.75" thickBot="1" x14ac:dyDescent="0.25">
      <c r="A2" s="2" t="s">
        <v>0</v>
      </c>
      <c r="B2" s="11" t="s">
        <v>158</v>
      </c>
      <c r="C2" s="55" t="s">
        <v>159</v>
      </c>
      <c r="D2" s="13" t="str">
        <f>'貸借対照表（BS）'!D2</f>
        <v>余市町</v>
      </c>
      <c r="E2" s="13" t="str">
        <f>'貸借対照表（BS）'!E2</f>
        <v>仁木町</v>
      </c>
      <c r="F2" s="13" t="str">
        <f>'貸借対照表（BS）'!F2</f>
        <v>赤井川村</v>
      </c>
      <c r="G2" s="13" t="str">
        <f>'貸借対照表（BS）'!G2</f>
        <v>古平町</v>
      </c>
      <c r="H2" s="13" t="str">
        <f>'貸借対照表（BS）'!H2</f>
        <v>積丹町</v>
      </c>
      <c r="I2" s="13" t="str">
        <f>'貸借対照表（BS）'!I2</f>
        <v>神恵内村</v>
      </c>
      <c r="J2" s="13" t="str">
        <f>'貸借対照表（BS）'!J2</f>
        <v>泊村</v>
      </c>
      <c r="K2" s="13" t="str">
        <f>'貸借対照表（BS）'!K2</f>
        <v>岩内町</v>
      </c>
      <c r="L2" s="13" t="str">
        <f>'貸借対照表（BS）'!L2</f>
        <v>共和町</v>
      </c>
      <c r="M2" s="13" t="str">
        <f>'貸借対照表（BS）'!M2</f>
        <v>倶知安町</v>
      </c>
      <c r="N2" s="13" t="str">
        <f>'貸借対照表（BS）'!N2</f>
        <v>京極町</v>
      </c>
      <c r="O2" s="13" t="str">
        <f>'貸借対照表（BS）'!O2</f>
        <v>喜茂別町</v>
      </c>
      <c r="P2" s="13" t="str">
        <f>'貸借対照表（BS）'!P2</f>
        <v>留寿都村</v>
      </c>
      <c r="Q2" s="13" t="str">
        <f>'貸借対照表（BS）'!Q2</f>
        <v>真狩村</v>
      </c>
      <c r="R2" s="13" t="str">
        <f>'貸借対照表（BS）'!R2</f>
        <v>ニセコ町</v>
      </c>
      <c r="S2" s="13" t="str">
        <f>'貸借対照表（BS）'!S2</f>
        <v>蘭越町</v>
      </c>
      <c r="T2" s="13" t="str">
        <f>'貸借対照表（BS）'!T2</f>
        <v>黒松内町</v>
      </c>
      <c r="U2" s="13" t="str">
        <f>'貸借対照表（BS）'!U2</f>
        <v>寿都町</v>
      </c>
      <c r="V2" s="13" t="str">
        <f>'貸借対照表（BS）'!V2</f>
        <v>島牧村</v>
      </c>
      <c r="W2" s="13" t="str">
        <f>'貸借対照表（BS）'!W2</f>
        <v>小樽市</v>
      </c>
      <c r="X2" s="56" t="str">
        <f>'純資産変動計算書（NW）'!X2</f>
        <v>検算</v>
      </c>
      <c r="Y2" s="56" t="str">
        <f>'純資産変動計算書（NW）'!Y2</f>
        <v>差異</v>
      </c>
    </row>
    <row r="3" spans="1:25" ht="12.75" thickBot="1" x14ac:dyDescent="0.2">
      <c r="B3" s="4" t="s">
        <v>1</v>
      </c>
      <c r="C3" s="55"/>
      <c r="D3" s="14">
        <f>'貸借対照表（BS）'!D3</f>
        <v>9.6741582421254912E-2</v>
      </c>
      <c r="E3" s="14">
        <f>'貸借対照表（BS）'!E3</f>
        <v>3.8156905338791881E-2</v>
      </c>
      <c r="F3" s="14">
        <f>'貸借対照表（BS）'!F3</f>
        <v>3.0729384242626785E-2</v>
      </c>
      <c r="G3" s="14">
        <f>'貸借対照表（BS）'!G3</f>
        <v>3.1974266856044785E-2</v>
      </c>
      <c r="H3" s="14">
        <f>'貸借対照表（BS）'!H3</f>
        <v>3.4363773080457849E-2</v>
      </c>
      <c r="I3" s="14">
        <f>'貸借対照表（BS）'!I3</f>
        <v>2.2658534547581252E-2</v>
      </c>
      <c r="J3" s="14">
        <f>'貸借対照表（BS）'!J3</f>
        <v>4.0137020636644663E-2</v>
      </c>
      <c r="K3" s="14">
        <f>'貸借対照表（BS）'!K3</f>
        <v>7.1568217896231939E-2</v>
      </c>
      <c r="L3" s="14">
        <f>'貸借対照表（BS）'!L3</f>
        <v>5.2268359929818702E-2</v>
      </c>
      <c r="M3" s="14">
        <f>'貸借対照表（BS）'!M3</f>
        <v>8.4827470966663876E-2</v>
      </c>
      <c r="N3" s="14">
        <f>'貸借対照表（BS）'!N3</f>
        <v>3.539142785529284E-2</v>
      </c>
      <c r="O3" s="14">
        <f>'貸借対照表（BS）'!O3</f>
        <v>3.1389422675244381E-2</v>
      </c>
      <c r="P3" s="14">
        <f>'貸借対照表（BS）'!P3</f>
        <v>3.1447907093324422E-2</v>
      </c>
      <c r="Q3" s="14">
        <f>'貸借対照表（BS）'!Q3</f>
        <v>3.2500626618765141E-2</v>
      </c>
      <c r="R3" s="14">
        <f>'貸借対照表（BS）'!R3</f>
        <v>4.2092071183891723E-2</v>
      </c>
      <c r="S3" s="14">
        <f>'貸借対照表（BS）'!S3</f>
        <v>5.5309549669980786E-2</v>
      </c>
      <c r="T3" s="14">
        <f>'貸借対照表（BS）'!T3</f>
        <v>4.0187150137856127E-2</v>
      </c>
      <c r="U3" s="14">
        <f>'貸借対照表（BS）'!U3</f>
        <v>3.5099005764892638E-2</v>
      </c>
      <c r="V3" s="14">
        <f>'貸借対照表（BS）'!V3</f>
        <v>2.7621355167516085E-2</v>
      </c>
      <c r="W3" s="14">
        <f>'貸借対照表（BS）'!W3</f>
        <v>0.16553596791711922</v>
      </c>
      <c r="X3" s="56"/>
      <c r="Y3" s="56"/>
    </row>
    <row r="4" spans="1:25" ht="12" x14ac:dyDescent="0.15">
      <c r="A4" s="5" t="s">
        <v>2</v>
      </c>
      <c r="B4" s="6"/>
      <c r="C4" s="1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2.75" x14ac:dyDescent="0.15">
      <c r="A5" s="7" t="s">
        <v>3</v>
      </c>
      <c r="B5" s="34">
        <v>13154328</v>
      </c>
      <c r="C5" s="20">
        <f>ROUND(B5/1000,0)</f>
        <v>13154</v>
      </c>
      <c r="D5" s="21">
        <f>ROUNDDOWN($C5*D$3,0)</f>
        <v>1272</v>
      </c>
      <c r="E5" s="21">
        <f t="shared" ref="E5:S20" si="0">ROUNDDOWN($C5*E$3,0)</f>
        <v>501</v>
      </c>
      <c r="F5" s="21">
        <f t="shared" si="0"/>
        <v>404</v>
      </c>
      <c r="G5" s="21">
        <f t="shared" si="0"/>
        <v>420</v>
      </c>
      <c r="H5" s="21">
        <f t="shared" si="0"/>
        <v>452</v>
      </c>
      <c r="I5" s="21">
        <f t="shared" si="0"/>
        <v>298</v>
      </c>
      <c r="J5" s="21">
        <f t="shared" si="0"/>
        <v>527</v>
      </c>
      <c r="K5" s="21">
        <f t="shared" si="0"/>
        <v>941</v>
      </c>
      <c r="L5" s="21">
        <f t="shared" si="0"/>
        <v>687</v>
      </c>
      <c r="M5" s="21">
        <f t="shared" si="0"/>
        <v>1115</v>
      </c>
      <c r="N5" s="21">
        <f t="shared" si="0"/>
        <v>465</v>
      </c>
      <c r="O5" s="21">
        <f t="shared" si="0"/>
        <v>412</v>
      </c>
      <c r="P5" s="21">
        <f t="shared" si="0"/>
        <v>413</v>
      </c>
      <c r="Q5" s="21">
        <f t="shared" si="0"/>
        <v>427</v>
      </c>
      <c r="R5" s="21">
        <f t="shared" si="0"/>
        <v>553</v>
      </c>
      <c r="S5" s="21">
        <f t="shared" si="0"/>
        <v>727</v>
      </c>
      <c r="T5" s="21">
        <f t="shared" ref="T5:U9" si="1">ROUNDDOWN($C5*T$3,0)</f>
        <v>528</v>
      </c>
      <c r="U5" s="21">
        <f t="shared" si="1"/>
        <v>461</v>
      </c>
      <c r="V5" s="21">
        <f t="shared" ref="V5:W19" si="2">ROUNDDOWN($C5*V$3,0)</f>
        <v>363</v>
      </c>
      <c r="W5" s="21">
        <f>ROUNDDOWN($C5*W$3,0)+11</f>
        <v>2188</v>
      </c>
      <c r="X5" s="10">
        <f t="shared" ref="X5:X25" si="3">SUM(D5:W5)</f>
        <v>13154</v>
      </c>
      <c r="Y5" s="10">
        <f t="shared" ref="Y5:Y25" si="4">X5-C5</f>
        <v>0</v>
      </c>
    </row>
    <row r="6" spans="1:25" ht="12.75" x14ac:dyDescent="0.15">
      <c r="A6" s="7" t="s">
        <v>4</v>
      </c>
      <c r="B6" s="34">
        <v>13066828</v>
      </c>
      <c r="C6" s="20">
        <f t="shared" ref="C6:C51" si="5">ROUND(B6/1000,0)</f>
        <v>13067</v>
      </c>
      <c r="D6" s="21">
        <f>ROUNDDOWN($C6*D$3,0)</f>
        <v>1264</v>
      </c>
      <c r="E6" s="21">
        <f t="shared" ref="D6:V50" si="6">ROUNDDOWN($C6*E$3,0)</f>
        <v>498</v>
      </c>
      <c r="F6" s="21">
        <f t="shared" si="6"/>
        <v>401</v>
      </c>
      <c r="G6" s="21">
        <f t="shared" si="6"/>
        <v>417</v>
      </c>
      <c r="H6" s="21">
        <f t="shared" si="6"/>
        <v>449</v>
      </c>
      <c r="I6" s="21">
        <f t="shared" si="6"/>
        <v>296</v>
      </c>
      <c r="J6" s="21">
        <f t="shared" si="6"/>
        <v>524</v>
      </c>
      <c r="K6" s="21">
        <f t="shared" si="6"/>
        <v>935</v>
      </c>
      <c r="L6" s="21">
        <f t="shared" si="6"/>
        <v>682</v>
      </c>
      <c r="M6" s="21">
        <f t="shared" si="6"/>
        <v>1108</v>
      </c>
      <c r="N6" s="21">
        <f t="shared" si="6"/>
        <v>462</v>
      </c>
      <c r="O6" s="21">
        <f t="shared" si="6"/>
        <v>410</v>
      </c>
      <c r="P6" s="21">
        <f t="shared" si="6"/>
        <v>410</v>
      </c>
      <c r="Q6" s="21">
        <f t="shared" si="6"/>
        <v>424</v>
      </c>
      <c r="R6" s="21">
        <f t="shared" si="6"/>
        <v>550</v>
      </c>
      <c r="S6" s="21">
        <f t="shared" si="6"/>
        <v>722</v>
      </c>
      <c r="T6" s="21">
        <f t="shared" si="1"/>
        <v>525</v>
      </c>
      <c r="U6" s="21">
        <f t="shared" si="1"/>
        <v>458</v>
      </c>
      <c r="V6" s="21">
        <f t="shared" si="6"/>
        <v>360</v>
      </c>
      <c r="W6" s="21">
        <f>ROUNDDOWN($C6*W$3,0)+9</f>
        <v>2172</v>
      </c>
      <c r="X6" s="10">
        <f t="shared" si="3"/>
        <v>13067</v>
      </c>
      <c r="Y6" s="10">
        <f t="shared" si="4"/>
        <v>0</v>
      </c>
    </row>
    <row r="7" spans="1:25" ht="12.75" x14ac:dyDescent="0.15">
      <c r="A7" s="7" t="s">
        <v>5</v>
      </c>
      <c r="B7" s="34">
        <v>4284270</v>
      </c>
      <c r="C7" s="20">
        <f t="shared" si="5"/>
        <v>4284</v>
      </c>
      <c r="D7" s="21">
        <f>ROUNDDOWN($C7*D$3,0)</f>
        <v>414</v>
      </c>
      <c r="E7" s="21">
        <f t="shared" si="0"/>
        <v>163</v>
      </c>
      <c r="F7" s="21">
        <f t="shared" si="0"/>
        <v>131</v>
      </c>
      <c r="G7" s="21">
        <f t="shared" si="0"/>
        <v>136</v>
      </c>
      <c r="H7" s="21">
        <f t="shared" si="0"/>
        <v>147</v>
      </c>
      <c r="I7" s="21">
        <f t="shared" si="0"/>
        <v>97</v>
      </c>
      <c r="J7" s="21">
        <f t="shared" si="0"/>
        <v>171</v>
      </c>
      <c r="K7" s="21">
        <f t="shared" si="0"/>
        <v>306</v>
      </c>
      <c r="L7" s="21">
        <f t="shared" si="0"/>
        <v>223</v>
      </c>
      <c r="M7" s="21">
        <f t="shared" si="0"/>
        <v>363</v>
      </c>
      <c r="N7" s="21">
        <f t="shared" si="0"/>
        <v>151</v>
      </c>
      <c r="O7" s="21">
        <f t="shared" si="0"/>
        <v>134</v>
      </c>
      <c r="P7" s="21">
        <f t="shared" si="0"/>
        <v>134</v>
      </c>
      <c r="Q7" s="21">
        <f t="shared" si="0"/>
        <v>139</v>
      </c>
      <c r="R7" s="21">
        <f t="shared" si="0"/>
        <v>180</v>
      </c>
      <c r="S7" s="21">
        <f t="shared" si="0"/>
        <v>236</v>
      </c>
      <c r="T7" s="21">
        <f t="shared" si="1"/>
        <v>172</v>
      </c>
      <c r="U7" s="21">
        <f t="shared" si="1"/>
        <v>150</v>
      </c>
      <c r="V7" s="21">
        <f t="shared" si="2"/>
        <v>118</v>
      </c>
      <c r="W7" s="21">
        <f>ROUNDDOWN($C7*W$3,0)+10</f>
        <v>719</v>
      </c>
      <c r="X7" s="10">
        <f t="shared" si="3"/>
        <v>4284</v>
      </c>
      <c r="Y7" s="10">
        <f t="shared" si="4"/>
        <v>0</v>
      </c>
    </row>
    <row r="8" spans="1:25" ht="12.75" x14ac:dyDescent="0.15">
      <c r="A8" s="7" t="s">
        <v>6</v>
      </c>
      <c r="B8" s="34">
        <v>7551558</v>
      </c>
      <c r="C8" s="20">
        <f t="shared" si="5"/>
        <v>7552</v>
      </c>
      <c r="D8" s="21">
        <f>ROUNDDOWN($C8*D$3,0)</f>
        <v>730</v>
      </c>
      <c r="E8" s="21">
        <f t="shared" si="0"/>
        <v>288</v>
      </c>
      <c r="F8" s="21">
        <f t="shared" si="0"/>
        <v>232</v>
      </c>
      <c r="G8" s="21">
        <f t="shared" si="0"/>
        <v>241</v>
      </c>
      <c r="H8" s="21">
        <f t="shared" si="0"/>
        <v>259</v>
      </c>
      <c r="I8" s="21">
        <f t="shared" si="0"/>
        <v>171</v>
      </c>
      <c r="J8" s="21">
        <f t="shared" si="0"/>
        <v>303</v>
      </c>
      <c r="K8" s="21">
        <f t="shared" si="0"/>
        <v>540</v>
      </c>
      <c r="L8" s="21">
        <f t="shared" si="0"/>
        <v>394</v>
      </c>
      <c r="M8" s="21">
        <f t="shared" si="0"/>
        <v>640</v>
      </c>
      <c r="N8" s="21">
        <f t="shared" si="0"/>
        <v>267</v>
      </c>
      <c r="O8" s="21">
        <f t="shared" si="0"/>
        <v>237</v>
      </c>
      <c r="P8" s="21">
        <f t="shared" si="0"/>
        <v>237</v>
      </c>
      <c r="Q8" s="21">
        <f t="shared" si="0"/>
        <v>245</v>
      </c>
      <c r="R8" s="21">
        <f t="shared" si="0"/>
        <v>317</v>
      </c>
      <c r="S8" s="21">
        <f t="shared" si="0"/>
        <v>417</v>
      </c>
      <c r="T8" s="21">
        <f t="shared" si="1"/>
        <v>303</v>
      </c>
      <c r="U8" s="21">
        <f t="shared" si="1"/>
        <v>265</v>
      </c>
      <c r="V8" s="21">
        <f t="shared" si="2"/>
        <v>208</v>
      </c>
      <c r="W8" s="21">
        <f>ROUNDDOWN($C8*W$3,0)+8</f>
        <v>1258</v>
      </c>
      <c r="X8" s="10">
        <f t="shared" si="3"/>
        <v>7552</v>
      </c>
      <c r="Y8" s="10">
        <f t="shared" si="4"/>
        <v>0</v>
      </c>
    </row>
    <row r="9" spans="1:25" ht="12.75" x14ac:dyDescent="0.15">
      <c r="A9" s="7" t="s">
        <v>7</v>
      </c>
      <c r="B9" s="34">
        <v>0</v>
      </c>
      <c r="C9" s="20">
        <f t="shared" si="5"/>
        <v>0</v>
      </c>
      <c r="D9" s="21">
        <f>ROUNDDOWN($C9*D$3,0)</f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0"/>
        <v>0</v>
      </c>
      <c r="T9" s="21">
        <f t="shared" si="1"/>
        <v>0</v>
      </c>
      <c r="U9" s="21">
        <f t="shared" si="1"/>
        <v>0</v>
      </c>
      <c r="V9" s="21">
        <f t="shared" si="2"/>
        <v>0</v>
      </c>
      <c r="W9" s="21">
        <f t="shared" si="2"/>
        <v>0</v>
      </c>
      <c r="X9" s="10">
        <f t="shared" si="3"/>
        <v>0</v>
      </c>
      <c r="Y9" s="10">
        <f t="shared" si="4"/>
        <v>0</v>
      </c>
    </row>
    <row r="10" spans="1:25" ht="12.75" x14ac:dyDescent="0.15">
      <c r="A10" s="7" t="s">
        <v>8</v>
      </c>
      <c r="B10" s="34">
        <v>1231000</v>
      </c>
      <c r="C10" s="20">
        <f t="shared" si="5"/>
        <v>1231</v>
      </c>
      <c r="D10" s="21">
        <f t="shared" si="6"/>
        <v>119</v>
      </c>
      <c r="E10" s="21">
        <f t="shared" si="0"/>
        <v>46</v>
      </c>
      <c r="F10" s="21">
        <f t="shared" si="0"/>
        <v>37</v>
      </c>
      <c r="G10" s="21">
        <f t="shared" si="0"/>
        <v>39</v>
      </c>
      <c r="H10" s="21">
        <f t="shared" si="0"/>
        <v>42</v>
      </c>
      <c r="I10" s="21">
        <f t="shared" si="0"/>
        <v>27</v>
      </c>
      <c r="J10" s="21">
        <f t="shared" si="0"/>
        <v>49</v>
      </c>
      <c r="K10" s="21">
        <f t="shared" si="0"/>
        <v>88</v>
      </c>
      <c r="L10" s="21">
        <f t="shared" si="0"/>
        <v>64</v>
      </c>
      <c r="M10" s="21">
        <f t="shared" si="0"/>
        <v>104</v>
      </c>
      <c r="N10" s="21">
        <f t="shared" si="0"/>
        <v>43</v>
      </c>
      <c r="O10" s="21">
        <f t="shared" si="0"/>
        <v>38</v>
      </c>
      <c r="P10" s="21">
        <f t="shared" si="0"/>
        <v>38</v>
      </c>
      <c r="Q10" s="21">
        <f t="shared" si="0"/>
        <v>40</v>
      </c>
      <c r="R10" s="21">
        <f t="shared" si="0"/>
        <v>51</v>
      </c>
      <c r="S10" s="21">
        <f t="shared" si="0"/>
        <v>68</v>
      </c>
      <c r="T10" s="21">
        <f t="shared" si="6"/>
        <v>49</v>
      </c>
      <c r="U10" s="21">
        <f t="shared" si="6"/>
        <v>43</v>
      </c>
      <c r="V10" s="21">
        <f t="shared" si="2"/>
        <v>34</v>
      </c>
      <c r="W10" s="21">
        <f>ROUNDDOWN($C10*W$3,0)+9</f>
        <v>212</v>
      </c>
      <c r="X10" s="10">
        <f t="shared" si="3"/>
        <v>1231</v>
      </c>
      <c r="Y10" s="10">
        <f t="shared" si="4"/>
        <v>0</v>
      </c>
    </row>
    <row r="11" spans="1:25" ht="12.75" x14ac:dyDescent="0.15">
      <c r="A11" s="7" t="s">
        <v>9</v>
      </c>
      <c r="B11" s="34">
        <v>87500</v>
      </c>
      <c r="C11" s="20">
        <f t="shared" si="5"/>
        <v>88</v>
      </c>
      <c r="D11" s="21">
        <f>ROUNDDOWN($C11*D$3,0)</f>
        <v>8</v>
      </c>
      <c r="E11" s="21">
        <f t="shared" si="0"/>
        <v>3</v>
      </c>
      <c r="F11" s="21">
        <f t="shared" si="0"/>
        <v>2</v>
      </c>
      <c r="G11" s="21">
        <f t="shared" si="0"/>
        <v>2</v>
      </c>
      <c r="H11" s="21">
        <f t="shared" si="0"/>
        <v>3</v>
      </c>
      <c r="I11" s="21">
        <f t="shared" si="0"/>
        <v>1</v>
      </c>
      <c r="J11" s="21">
        <f t="shared" si="0"/>
        <v>3</v>
      </c>
      <c r="K11" s="21">
        <f t="shared" si="0"/>
        <v>6</v>
      </c>
      <c r="L11" s="21">
        <f t="shared" si="0"/>
        <v>4</v>
      </c>
      <c r="M11" s="21">
        <f t="shared" si="0"/>
        <v>7</v>
      </c>
      <c r="N11" s="21">
        <f t="shared" si="0"/>
        <v>3</v>
      </c>
      <c r="O11" s="21">
        <f t="shared" si="0"/>
        <v>2</v>
      </c>
      <c r="P11" s="21">
        <f t="shared" si="0"/>
        <v>2</v>
      </c>
      <c r="Q11" s="21">
        <f t="shared" si="0"/>
        <v>2</v>
      </c>
      <c r="R11" s="21">
        <f t="shared" si="0"/>
        <v>3</v>
      </c>
      <c r="S11" s="21">
        <f t="shared" si="0"/>
        <v>4</v>
      </c>
      <c r="T11" s="21">
        <f t="shared" si="6"/>
        <v>3</v>
      </c>
      <c r="U11" s="21">
        <f t="shared" si="6"/>
        <v>3</v>
      </c>
      <c r="V11" s="21">
        <f t="shared" si="2"/>
        <v>2</v>
      </c>
      <c r="W11" s="21">
        <f>ROUNDDOWN($C11*W$3,0)+11</f>
        <v>25</v>
      </c>
      <c r="X11" s="10">
        <f t="shared" si="3"/>
        <v>88</v>
      </c>
      <c r="Y11" s="10">
        <f t="shared" si="4"/>
        <v>0</v>
      </c>
    </row>
    <row r="12" spans="1:25" ht="12.75" x14ac:dyDescent="0.15">
      <c r="A12" s="7" t="s">
        <v>10</v>
      </c>
      <c r="B12" s="34">
        <v>87500</v>
      </c>
      <c r="C12" s="20">
        <f t="shared" si="5"/>
        <v>88</v>
      </c>
      <c r="D12" s="21">
        <f>ROUNDDOWN($C12*D$3,0)</f>
        <v>8</v>
      </c>
      <c r="E12" s="21">
        <f t="shared" si="0"/>
        <v>3</v>
      </c>
      <c r="F12" s="21">
        <f t="shared" si="0"/>
        <v>2</v>
      </c>
      <c r="G12" s="21">
        <f t="shared" si="0"/>
        <v>2</v>
      </c>
      <c r="H12" s="21">
        <f t="shared" si="0"/>
        <v>3</v>
      </c>
      <c r="I12" s="21">
        <f t="shared" si="0"/>
        <v>1</v>
      </c>
      <c r="J12" s="21">
        <f t="shared" si="0"/>
        <v>3</v>
      </c>
      <c r="K12" s="21">
        <f t="shared" si="0"/>
        <v>6</v>
      </c>
      <c r="L12" s="21">
        <f t="shared" si="0"/>
        <v>4</v>
      </c>
      <c r="M12" s="21">
        <f t="shared" si="0"/>
        <v>7</v>
      </c>
      <c r="N12" s="21">
        <f t="shared" si="0"/>
        <v>3</v>
      </c>
      <c r="O12" s="21">
        <f t="shared" si="0"/>
        <v>2</v>
      </c>
      <c r="P12" s="21">
        <f t="shared" si="0"/>
        <v>2</v>
      </c>
      <c r="Q12" s="21">
        <f t="shared" si="0"/>
        <v>2</v>
      </c>
      <c r="R12" s="21">
        <f t="shared" si="0"/>
        <v>3</v>
      </c>
      <c r="S12" s="21">
        <f t="shared" si="0"/>
        <v>4</v>
      </c>
      <c r="T12" s="21">
        <f t="shared" si="6"/>
        <v>3</v>
      </c>
      <c r="U12" s="21">
        <f t="shared" si="6"/>
        <v>3</v>
      </c>
      <c r="V12" s="21">
        <f t="shared" si="2"/>
        <v>2</v>
      </c>
      <c r="W12" s="21">
        <f>ROUNDDOWN($C12*W$3,0)+11</f>
        <v>25</v>
      </c>
      <c r="X12" s="10">
        <f t="shared" si="3"/>
        <v>88</v>
      </c>
      <c r="Y12" s="10">
        <f t="shared" si="4"/>
        <v>0</v>
      </c>
    </row>
    <row r="13" spans="1:25" ht="12.75" x14ac:dyDescent="0.15">
      <c r="A13" s="7" t="s">
        <v>11</v>
      </c>
      <c r="B13" s="41">
        <v>0</v>
      </c>
      <c r="C13" s="20">
        <f t="shared" si="5"/>
        <v>0</v>
      </c>
      <c r="D13" s="21">
        <f t="shared" si="6"/>
        <v>0</v>
      </c>
      <c r="E13" s="21">
        <f t="shared" si="0"/>
        <v>0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21">
        <f t="shared" si="0"/>
        <v>0</v>
      </c>
      <c r="R13" s="21">
        <f t="shared" si="0"/>
        <v>0</v>
      </c>
      <c r="S13" s="21">
        <f t="shared" si="0"/>
        <v>0</v>
      </c>
      <c r="T13" s="21">
        <f t="shared" si="6"/>
        <v>0</v>
      </c>
      <c r="U13" s="21">
        <f t="shared" si="6"/>
        <v>0</v>
      </c>
      <c r="V13" s="21">
        <f t="shared" si="2"/>
        <v>0</v>
      </c>
      <c r="W13" s="21">
        <f t="shared" si="2"/>
        <v>0</v>
      </c>
      <c r="X13" s="10">
        <f t="shared" si="3"/>
        <v>0</v>
      </c>
      <c r="Y13" s="10">
        <f t="shared" si="4"/>
        <v>0</v>
      </c>
    </row>
    <row r="14" spans="1:25" ht="12.75" x14ac:dyDescent="0.15">
      <c r="A14" s="7" t="s">
        <v>12</v>
      </c>
      <c r="B14" s="41">
        <v>0</v>
      </c>
      <c r="C14" s="20">
        <f t="shared" si="5"/>
        <v>0</v>
      </c>
      <c r="D14" s="21">
        <f t="shared" si="6"/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1">
        <f t="shared" si="0"/>
        <v>0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1">
        <f t="shared" si="0"/>
        <v>0</v>
      </c>
      <c r="T14" s="21">
        <f t="shared" si="6"/>
        <v>0</v>
      </c>
      <c r="U14" s="21">
        <f t="shared" si="6"/>
        <v>0</v>
      </c>
      <c r="V14" s="21">
        <f t="shared" si="2"/>
        <v>0</v>
      </c>
      <c r="W14" s="21">
        <f t="shared" si="2"/>
        <v>0</v>
      </c>
      <c r="X14" s="10">
        <f t="shared" si="3"/>
        <v>0</v>
      </c>
      <c r="Y14" s="10">
        <f t="shared" si="4"/>
        <v>0</v>
      </c>
    </row>
    <row r="15" spans="1:25" ht="12.75" x14ac:dyDescent="0.15">
      <c r="A15" s="7" t="s">
        <v>8</v>
      </c>
      <c r="B15" s="34">
        <v>0</v>
      </c>
      <c r="C15" s="20">
        <f t="shared" si="5"/>
        <v>0</v>
      </c>
      <c r="D15" s="21">
        <f>ROUNDDOWN($C15*D$3,0)</f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  <c r="I15" s="21">
        <f t="shared" si="0"/>
        <v>0</v>
      </c>
      <c r="J15" s="21">
        <f t="shared" si="0"/>
        <v>0</v>
      </c>
      <c r="K15" s="21">
        <f t="shared" si="0"/>
        <v>0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0</v>
      </c>
      <c r="P15" s="21">
        <f t="shared" si="0"/>
        <v>0</v>
      </c>
      <c r="Q15" s="21">
        <f t="shared" si="0"/>
        <v>0</v>
      </c>
      <c r="R15" s="21">
        <f t="shared" si="0"/>
        <v>0</v>
      </c>
      <c r="S15" s="21">
        <f t="shared" si="0"/>
        <v>0</v>
      </c>
      <c r="T15" s="21">
        <f t="shared" si="6"/>
        <v>0</v>
      </c>
      <c r="U15" s="21">
        <f t="shared" si="6"/>
        <v>0</v>
      </c>
      <c r="V15" s="21">
        <f t="shared" si="2"/>
        <v>0</v>
      </c>
      <c r="W15" s="21">
        <f t="shared" si="2"/>
        <v>0</v>
      </c>
      <c r="X15" s="10">
        <f t="shared" si="3"/>
        <v>0</v>
      </c>
      <c r="Y15" s="10">
        <f t="shared" si="4"/>
        <v>0</v>
      </c>
    </row>
    <row r="16" spans="1:25" ht="12.75" x14ac:dyDescent="0.15">
      <c r="A16" s="7" t="s">
        <v>13</v>
      </c>
      <c r="B16" s="34">
        <v>12077399</v>
      </c>
      <c r="C16" s="20">
        <f t="shared" si="5"/>
        <v>12077</v>
      </c>
      <c r="D16" s="21">
        <f>ROUNDDOWN($C16*D$3,0)</f>
        <v>1168</v>
      </c>
      <c r="E16" s="21">
        <f t="shared" si="0"/>
        <v>460</v>
      </c>
      <c r="F16" s="21">
        <f t="shared" si="0"/>
        <v>371</v>
      </c>
      <c r="G16" s="21">
        <f t="shared" si="0"/>
        <v>386</v>
      </c>
      <c r="H16" s="21">
        <f t="shared" si="0"/>
        <v>415</v>
      </c>
      <c r="I16" s="21">
        <f t="shared" si="0"/>
        <v>273</v>
      </c>
      <c r="J16" s="21">
        <f t="shared" si="0"/>
        <v>484</v>
      </c>
      <c r="K16" s="21">
        <f t="shared" si="0"/>
        <v>864</v>
      </c>
      <c r="L16" s="21">
        <f t="shared" si="0"/>
        <v>631</v>
      </c>
      <c r="M16" s="21">
        <f t="shared" si="0"/>
        <v>1024</v>
      </c>
      <c r="N16" s="21">
        <f t="shared" si="0"/>
        <v>427</v>
      </c>
      <c r="O16" s="21">
        <f t="shared" si="0"/>
        <v>379</v>
      </c>
      <c r="P16" s="21">
        <f t="shared" si="0"/>
        <v>379</v>
      </c>
      <c r="Q16" s="21">
        <f t="shared" si="0"/>
        <v>392</v>
      </c>
      <c r="R16" s="21">
        <f t="shared" si="0"/>
        <v>508</v>
      </c>
      <c r="S16" s="21">
        <f t="shared" si="0"/>
        <v>667</v>
      </c>
      <c r="T16" s="21">
        <f t="shared" si="6"/>
        <v>485</v>
      </c>
      <c r="U16" s="21">
        <f t="shared" si="6"/>
        <v>423</v>
      </c>
      <c r="V16" s="21">
        <f t="shared" si="2"/>
        <v>333</v>
      </c>
      <c r="W16" s="21">
        <f>ROUNDDOWN($C16*W$3,0)+9</f>
        <v>2008</v>
      </c>
      <c r="X16" s="10">
        <f t="shared" si="3"/>
        <v>12077</v>
      </c>
      <c r="Y16" s="10">
        <f t="shared" si="4"/>
        <v>0</v>
      </c>
    </row>
    <row r="17" spans="1:25" ht="12.75" x14ac:dyDescent="0.15">
      <c r="A17" s="7" t="s">
        <v>14</v>
      </c>
      <c r="B17" s="34">
        <v>11969000</v>
      </c>
      <c r="C17" s="20">
        <f t="shared" si="5"/>
        <v>11969</v>
      </c>
      <c r="D17" s="21">
        <f>ROUNDDOWN($C17*D$3,0)</f>
        <v>1157</v>
      </c>
      <c r="E17" s="21">
        <f t="shared" si="0"/>
        <v>456</v>
      </c>
      <c r="F17" s="21">
        <f t="shared" si="0"/>
        <v>367</v>
      </c>
      <c r="G17" s="21">
        <f t="shared" si="0"/>
        <v>382</v>
      </c>
      <c r="H17" s="21">
        <f t="shared" si="0"/>
        <v>411</v>
      </c>
      <c r="I17" s="21">
        <f t="shared" si="0"/>
        <v>271</v>
      </c>
      <c r="J17" s="21">
        <f t="shared" si="0"/>
        <v>480</v>
      </c>
      <c r="K17" s="21">
        <f t="shared" si="0"/>
        <v>856</v>
      </c>
      <c r="L17" s="21">
        <f t="shared" si="0"/>
        <v>625</v>
      </c>
      <c r="M17" s="21">
        <f t="shared" si="0"/>
        <v>1015</v>
      </c>
      <c r="N17" s="21">
        <f t="shared" si="0"/>
        <v>423</v>
      </c>
      <c r="O17" s="21">
        <f t="shared" si="0"/>
        <v>375</v>
      </c>
      <c r="P17" s="21">
        <f t="shared" si="0"/>
        <v>376</v>
      </c>
      <c r="Q17" s="21">
        <f t="shared" si="0"/>
        <v>389</v>
      </c>
      <c r="R17" s="21">
        <f t="shared" si="0"/>
        <v>503</v>
      </c>
      <c r="S17" s="21">
        <f t="shared" si="0"/>
        <v>662</v>
      </c>
      <c r="T17" s="21">
        <f t="shared" si="6"/>
        <v>481</v>
      </c>
      <c r="U17" s="21">
        <f t="shared" si="6"/>
        <v>420</v>
      </c>
      <c r="V17" s="21">
        <f t="shared" si="2"/>
        <v>330</v>
      </c>
      <c r="W17" s="21">
        <f>ROUNDDOWN($C17*W$3,0)+9</f>
        <v>1990</v>
      </c>
      <c r="X17" s="10">
        <f t="shared" si="3"/>
        <v>11969</v>
      </c>
      <c r="Y17" s="10">
        <f t="shared" si="4"/>
        <v>0</v>
      </c>
    </row>
    <row r="18" spans="1:25" ht="12.75" x14ac:dyDescent="0.15">
      <c r="A18" s="7" t="s">
        <v>15</v>
      </c>
      <c r="B18" s="41">
        <v>100000</v>
      </c>
      <c r="C18" s="20">
        <f t="shared" si="5"/>
        <v>100</v>
      </c>
      <c r="D18" s="21">
        <f t="shared" si="6"/>
        <v>9</v>
      </c>
      <c r="E18" s="21">
        <f t="shared" si="0"/>
        <v>3</v>
      </c>
      <c r="F18" s="21">
        <f t="shared" si="0"/>
        <v>3</v>
      </c>
      <c r="G18" s="21">
        <f t="shared" si="0"/>
        <v>3</v>
      </c>
      <c r="H18" s="21">
        <f t="shared" si="0"/>
        <v>3</v>
      </c>
      <c r="I18" s="21">
        <f t="shared" si="0"/>
        <v>2</v>
      </c>
      <c r="J18" s="21">
        <f t="shared" si="0"/>
        <v>4</v>
      </c>
      <c r="K18" s="21">
        <f t="shared" si="0"/>
        <v>7</v>
      </c>
      <c r="L18" s="21">
        <f t="shared" si="0"/>
        <v>5</v>
      </c>
      <c r="M18" s="21">
        <f t="shared" si="0"/>
        <v>8</v>
      </c>
      <c r="N18" s="21">
        <f t="shared" si="0"/>
        <v>3</v>
      </c>
      <c r="O18" s="21">
        <f t="shared" si="0"/>
        <v>3</v>
      </c>
      <c r="P18" s="21">
        <f t="shared" si="0"/>
        <v>3</v>
      </c>
      <c r="Q18" s="21">
        <f t="shared" si="0"/>
        <v>3</v>
      </c>
      <c r="R18" s="21">
        <f t="shared" si="0"/>
        <v>4</v>
      </c>
      <c r="S18" s="21">
        <f t="shared" si="0"/>
        <v>5</v>
      </c>
      <c r="T18" s="21">
        <f t="shared" si="6"/>
        <v>4</v>
      </c>
      <c r="U18" s="21">
        <f t="shared" si="6"/>
        <v>3</v>
      </c>
      <c r="V18" s="21">
        <f t="shared" si="2"/>
        <v>2</v>
      </c>
      <c r="W18" s="21">
        <f>ROUNDDOWN($C18*W$3,0)+7</f>
        <v>23</v>
      </c>
      <c r="X18" s="10">
        <f t="shared" si="3"/>
        <v>100</v>
      </c>
      <c r="Y18" s="10">
        <f t="shared" si="4"/>
        <v>0</v>
      </c>
    </row>
    <row r="19" spans="1:25" ht="12.75" x14ac:dyDescent="0.15">
      <c r="A19" s="7" t="s">
        <v>16</v>
      </c>
      <c r="B19" s="34">
        <v>0</v>
      </c>
      <c r="C19" s="20">
        <f t="shared" si="5"/>
        <v>0</v>
      </c>
      <c r="D19" s="21">
        <f>ROUNDDOWN($C19*D$3,0)</f>
        <v>0</v>
      </c>
      <c r="E19" s="21">
        <f t="shared" si="0"/>
        <v>0</v>
      </c>
      <c r="F19" s="21">
        <f t="shared" si="0"/>
        <v>0</v>
      </c>
      <c r="G19" s="21">
        <f t="shared" si="0"/>
        <v>0</v>
      </c>
      <c r="H19" s="21">
        <f t="shared" si="0"/>
        <v>0</v>
      </c>
      <c r="I19" s="21">
        <f t="shared" si="0"/>
        <v>0</v>
      </c>
      <c r="J19" s="21">
        <f t="shared" si="0"/>
        <v>0</v>
      </c>
      <c r="K19" s="21">
        <f t="shared" si="0"/>
        <v>0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21">
        <f t="shared" si="0"/>
        <v>0</v>
      </c>
      <c r="P19" s="21">
        <f t="shared" si="0"/>
        <v>0</v>
      </c>
      <c r="Q19" s="21">
        <f t="shared" si="0"/>
        <v>0</v>
      </c>
      <c r="R19" s="21">
        <f t="shared" si="0"/>
        <v>0</v>
      </c>
      <c r="S19" s="21">
        <f t="shared" si="0"/>
        <v>0</v>
      </c>
      <c r="T19" s="21">
        <f t="shared" si="6"/>
        <v>0</v>
      </c>
      <c r="U19" s="21">
        <f t="shared" si="6"/>
        <v>0</v>
      </c>
      <c r="V19" s="21">
        <f t="shared" si="2"/>
        <v>0</v>
      </c>
      <c r="W19" s="21">
        <f t="shared" si="2"/>
        <v>0</v>
      </c>
      <c r="X19" s="10">
        <f t="shared" si="3"/>
        <v>0</v>
      </c>
      <c r="Y19" s="10">
        <f t="shared" si="4"/>
        <v>0</v>
      </c>
    </row>
    <row r="20" spans="1:25" ht="12.75" x14ac:dyDescent="0.15">
      <c r="A20" s="7" t="s">
        <v>17</v>
      </c>
      <c r="B20" s="34">
        <v>8399</v>
      </c>
      <c r="C20" s="20">
        <f t="shared" si="5"/>
        <v>8</v>
      </c>
      <c r="D20" s="21">
        <f>ROUNDDOWN($C20*D$3,0)</f>
        <v>0</v>
      </c>
      <c r="E20" s="21">
        <f t="shared" si="0"/>
        <v>0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0</v>
      </c>
      <c r="J20" s="21">
        <f t="shared" si="0"/>
        <v>0</v>
      </c>
      <c r="K20" s="21">
        <f t="shared" si="0"/>
        <v>0</v>
      </c>
      <c r="L20" s="21">
        <f t="shared" si="0"/>
        <v>0</v>
      </c>
      <c r="M20" s="21">
        <f t="shared" si="0"/>
        <v>0</v>
      </c>
      <c r="N20" s="21">
        <f t="shared" si="0"/>
        <v>0</v>
      </c>
      <c r="O20" s="21">
        <f t="shared" si="0"/>
        <v>0</v>
      </c>
      <c r="P20" s="21">
        <f t="shared" si="0"/>
        <v>0</v>
      </c>
      <c r="Q20" s="21">
        <f t="shared" si="0"/>
        <v>0</v>
      </c>
      <c r="R20" s="21">
        <f t="shared" si="0"/>
        <v>0</v>
      </c>
      <c r="S20" s="21">
        <f t="shared" si="0"/>
        <v>0</v>
      </c>
      <c r="T20" s="21">
        <f t="shared" si="6"/>
        <v>0</v>
      </c>
      <c r="U20" s="21">
        <f t="shared" si="6"/>
        <v>0</v>
      </c>
      <c r="V20" s="21">
        <f t="shared" ref="V20:W32" si="7">ROUNDDOWN($C20*V$3,0)</f>
        <v>0</v>
      </c>
      <c r="W20" s="21">
        <f>ROUNDDOWN($C20*W$3,0)+7</f>
        <v>8</v>
      </c>
      <c r="X20" s="10">
        <f t="shared" si="3"/>
        <v>8</v>
      </c>
      <c r="Y20" s="10">
        <f t="shared" si="4"/>
        <v>0</v>
      </c>
    </row>
    <row r="21" spans="1:25" ht="12.75" x14ac:dyDescent="0.15">
      <c r="A21" s="7" t="s">
        <v>18</v>
      </c>
      <c r="B21" s="41">
        <v>0</v>
      </c>
      <c r="C21" s="20">
        <f t="shared" si="5"/>
        <v>0</v>
      </c>
      <c r="D21" s="21">
        <f t="shared" si="6"/>
        <v>0</v>
      </c>
      <c r="E21" s="21">
        <f t="shared" si="6"/>
        <v>0</v>
      </c>
      <c r="F21" s="21">
        <f t="shared" si="6"/>
        <v>0</v>
      </c>
      <c r="G21" s="21">
        <f t="shared" si="6"/>
        <v>0</v>
      </c>
      <c r="H21" s="21">
        <f t="shared" si="6"/>
        <v>0</v>
      </c>
      <c r="I21" s="21">
        <f t="shared" si="6"/>
        <v>0</v>
      </c>
      <c r="J21" s="21">
        <f t="shared" si="6"/>
        <v>0</v>
      </c>
      <c r="K21" s="21">
        <f t="shared" si="6"/>
        <v>0</v>
      </c>
      <c r="L21" s="21">
        <f t="shared" si="6"/>
        <v>0</v>
      </c>
      <c r="M21" s="21">
        <f t="shared" si="6"/>
        <v>0</v>
      </c>
      <c r="N21" s="21">
        <f t="shared" si="6"/>
        <v>0</v>
      </c>
      <c r="O21" s="21">
        <f t="shared" si="6"/>
        <v>0</v>
      </c>
      <c r="P21" s="21">
        <f t="shared" si="6"/>
        <v>0</v>
      </c>
      <c r="Q21" s="21">
        <f t="shared" si="6"/>
        <v>0</v>
      </c>
      <c r="R21" s="21">
        <f t="shared" si="6"/>
        <v>0</v>
      </c>
      <c r="S21" s="21">
        <f t="shared" si="6"/>
        <v>0</v>
      </c>
      <c r="T21" s="21">
        <f t="shared" si="6"/>
        <v>0</v>
      </c>
      <c r="U21" s="21">
        <f t="shared" si="6"/>
        <v>0</v>
      </c>
      <c r="V21" s="21">
        <f t="shared" si="7"/>
        <v>0</v>
      </c>
      <c r="W21" s="21">
        <f t="shared" si="7"/>
        <v>0</v>
      </c>
      <c r="X21" s="10">
        <f t="shared" si="3"/>
        <v>0</v>
      </c>
      <c r="Y21" s="10">
        <f t="shared" si="4"/>
        <v>0</v>
      </c>
    </row>
    <row r="22" spans="1:25" ht="12.75" x14ac:dyDescent="0.15">
      <c r="A22" s="7" t="s">
        <v>19</v>
      </c>
      <c r="B22" s="41">
        <v>0</v>
      </c>
      <c r="C22" s="20">
        <f t="shared" si="5"/>
        <v>0</v>
      </c>
      <c r="D22" s="21">
        <f t="shared" si="6"/>
        <v>0</v>
      </c>
      <c r="E22" s="21">
        <f t="shared" si="6"/>
        <v>0</v>
      </c>
      <c r="F22" s="21">
        <f t="shared" si="6"/>
        <v>0</v>
      </c>
      <c r="G22" s="21">
        <f t="shared" si="6"/>
        <v>0</v>
      </c>
      <c r="H22" s="21">
        <f t="shared" si="6"/>
        <v>0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 t="shared" si="6"/>
        <v>0</v>
      </c>
      <c r="O22" s="21">
        <f t="shared" si="6"/>
        <v>0</v>
      </c>
      <c r="P22" s="21">
        <f t="shared" si="6"/>
        <v>0</v>
      </c>
      <c r="Q22" s="21">
        <f t="shared" si="6"/>
        <v>0</v>
      </c>
      <c r="R22" s="21">
        <f t="shared" si="6"/>
        <v>0</v>
      </c>
      <c r="S22" s="21">
        <f t="shared" si="6"/>
        <v>0</v>
      </c>
      <c r="T22" s="21">
        <f t="shared" si="6"/>
        <v>0</v>
      </c>
      <c r="U22" s="21">
        <f t="shared" si="6"/>
        <v>0</v>
      </c>
      <c r="V22" s="21">
        <f t="shared" si="7"/>
        <v>0</v>
      </c>
      <c r="W22" s="21">
        <f t="shared" si="7"/>
        <v>0</v>
      </c>
      <c r="X22" s="10">
        <f t="shared" si="3"/>
        <v>0</v>
      </c>
      <c r="Y22" s="10">
        <f t="shared" si="4"/>
        <v>0</v>
      </c>
    </row>
    <row r="23" spans="1:25" ht="12.75" x14ac:dyDescent="0.15">
      <c r="A23" s="7" t="s">
        <v>20</v>
      </c>
      <c r="B23" s="41">
        <v>0</v>
      </c>
      <c r="C23" s="20">
        <f t="shared" si="5"/>
        <v>0</v>
      </c>
      <c r="D23" s="21">
        <f t="shared" si="6"/>
        <v>0</v>
      </c>
      <c r="E23" s="21">
        <f t="shared" si="6"/>
        <v>0</v>
      </c>
      <c r="F23" s="21">
        <f t="shared" si="6"/>
        <v>0</v>
      </c>
      <c r="G23" s="21">
        <f t="shared" si="6"/>
        <v>0</v>
      </c>
      <c r="H23" s="21">
        <f t="shared" si="6"/>
        <v>0</v>
      </c>
      <c r="I23" s="21">
        <f t="shared" si="6"/>
        <v>0</v>
      </c>
      <c r="J23" s="21">
        <f t="shared" si="6"/>
        <v>0</v>
      </c>
      <c r="K23" s="21">
        <f t="shared" si="6"/>
        <v>0</v>
      </c>
      <c r="L23" s="21">
        <f t="shared" si="6"/>
        <v>0</v>
      </c>
      <c r="M23" s="21">
        <f t="shared" si="6"/>
        <v>0</v>
      </c>
      <c r="N23" s="21">
        <f t="shared" si="6"/>
        <v>0</v>
      </c>
      <c r="O23" s="21">
        <f t="shared" si="6"/>
        <v>0</v>
      </c>
      <c r="P23" s="21">
        <f t="shared" si="6"/>
        <v>0</v>
      </c>
      <c r="Q23" s="21">
        <f t="shared" si="6"/>
        <v>0</v>
      </c>
      <c r="R23" s="21">
        <f t="shared" si="6"/>
        <v>0</v>
      </c>
      <c r="S23" s="21">
        <f t="shared" si="6"/>
        <v>0</v>
      </c>
      <c r="T23" s="21">
        <f t="shared" si="6"/>
        <v>0</v>
      </c>
      <c r="U23" s="21">
        <f t="shared" si="6"/>
        <v>0</v>
      </c>
      <c r="V23" s="21">
        <f t="shared" si="7"/>
        <v>0</v>
      </c>
      <c r="W23" s="21">
        <f t="shared" si="7"/>
        <v>0</v>
      </c>
      <c r="X23" s="10">
        <f t="shared" si="3"/>
        <v>0</v>
      </c>
      <c r="Y23" s="10">
        <f t="shared" si="4"/>
        <v>0</v>
      </c>
    </row>
    <row r="24" spans="1:25" ht="12.75" x14ac:dyDescent="0.15">
      <c r="A24" s="7" t="s">
        <v>21</v>
      </c>
      <c r="B24" s="41">
        <v>0</v>
      </c>
      <c r="C24" s="20">
        <f t="shared" si="5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1">
        <f t="shared" si="6"/>
        <v>0</v>
      </c>
      <c r="K24" s="21">
        <f t="shared" si="6"/>
        <v>0</v>
      </c>
      <c r="L24" s="21">
        <f t="shared" si="6"/>
        <v>0</v>
      </c>
      <c r="M24" s="21">
        <f t="shared" si="6"/>
        <v>0</v>
      </c>
      <c r="N24" s="21">
        <f t="shared" si="6"/>
        <v>0</v>
      </c>
      <c r="O24" s="21">
        <f t="shared" si="6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6"/>
        <v>0</v>
      </c>
      <c r="T24" s="21">
        <f t="shared" si="6"/>
        <v>0</v>
      </c>
      <c r="U24" s="21">
        <f t="shared" si="6"/>
        <v>0</v>
      </c>
      <c r="V24" s="21">
        <f t="shared" si="7"/>
        <v>0</v>
      </c>
      <c r="W24" s="21">
        <f t="shared" si="7"/>
        <v>0</v>
      </c>
      <c r="X24" s="10">
        <f t="shared" si="3"/>
        <v>0</v>
      </c>
      <c r="Y24" s="10">
        <f t="shared" si="4"/>
        <v>0</v>
      </c>
    </row>
    <row r="25" spans="1:25" ht="12.75" x14ac:dyDescent="0.15">
      <c r="A25" s="7" t="s">
        <v>22</v>
      </c>
      <c r="B25" s="35">
        <v>-1076929</v>
      </c>
      <c r="C25" s="20">
        <f t="shared" si="5"/>
        <v>-1077</v>
      </c>
      <c r="D25" s="21">
        <f>ROUNDDOWN($C25*D$3,0)</f>
        <v>-104</v>
      </c>
      <c r="E25" s="21">
        <f t="shared" si="6"/>
        <v>-41</v>
      </c>
      <c r="F25" s="21">
        <f t="shared" si="6"/>
        <v>-33</v>
      </c>
      <c r="G25" s="21">
        <f t="shared" si="6"/>
        <v>-34</v>
      </c>
      <c r="H25" s="21">
        <f t="shared" si="6"/>
        <v>-37</v>
      </c>
      <c r="I25" s="21">
        <f t="shared" si="6"/>
        <v>-24</v>
      </c>
      <c r="J25" s="21">
        <f t="shared" si="6"/>
        <v>-43</v>
      </c>
      <c r="K25" s="21">
        <f t="shared" si="6"/>
        <v>-77</v>
      </c>
      <c r="L25" s="21">
        <f t="shared" si="6"/>
        <v>-56</v>
      </c>
      <c r="M25" s="21">
        <f t="shared" si="6"/>
        <v>-91</v>
      </c>
      <c r="N25" s="21">
        <f t="shared" si="6"/>
        <v>-38</v>
      </c>
      <c r="O25" s="21">
        <f t="shared" si="6"/>
        <v>-33</v>
      </c>
      <c r="P25" s="21">
        <f t="shared" si="6"/>
        <v>-33</v>
      </c>
      <c r="Q25" s="21">
        <f t="shared" si="6"/>
        <v>-35</v>
      </c>
      <c r="R25" s="21">
        <f t="shared" si="6"/>
        <v>-45</v>
      </c>
      <c r="S25" s="21">
        <f t="shared" si="6"/>
        <v>-59</v>
      </c>
      <c r="T25" s="21">
        <f t="shared" si="6"/>
        <v>-43</v>
      </c>
      <c r="U25" s="21">
        <f t="shared" si="6"/>
        <v>-37</v>
      </c>
      <c r="V25" s="21">
        <f t="shared" si="7"/>
        <v>-29</v>
      </c>
      <c r="W25" s="21">
        <f>ROUNDDOWN($C25*W$3,0)-7</f>
        <v>-185</v>
      </c>
      <c r="X25" s="10">
        <f t="shared" si="3"/>
        <v>-1077</v>
      </c>
      <c r="Y25" s="10">
        <f t="shared" si="4"/>
        <v>0</v>
      </c>
    </row>
    <row r="26" spans="1:25" ht="12.75" x14ac:dyDescent="0.15">
      <c r="A26" s="7" t="s">
        <v>23</v>
      </c>
      <c r="B26" s="35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10"/>
      <c r="Y26" s="10"/>
    </row>
    <row r="27" spans="1:25" ht="12.75" x14ac:dyDescent="0.15">
      <c r="A27" s="7" t="s">
        <v>24</v>
      </c>
      <c r="B27" s="35">
        <v>50</v>
      </c>
      <c r="C27" s="20">
        <f t="shared" si="5"/>
        <v>0</v>
      </c>
      <c r="D27" s="21">
        <f>ROUNDDOWN($C27*D$3,0)</f>
        <v>0</v>
      </c>
      <c r="E27" s="21">
        <f t="shared" si="6"/>
        <v>0</v>
      </c>
      <c r="F27" s="21">
        <f t="shared" si="6"/>
        <v>0</v>
      </c>
      <c r="G27" s="21">
        <f t="shared" si="6"/>
        <v>0</v>
      </c>
      <c r="H27" s="21">
        <f t="shared" si="6"/>
        <v>0</v>
      </c>
      <c r="I27" s="21">
        <f t="shared" si="6"/>
        <v>0</v>
      </c>
      <c r="J27" s="21">
        <f t="shared" si="6"/>
        <v>0</v>
      </c>
      <c r="K27" s="21">
        <f t="shared" si="6"/>
        <v>0</v>
      </c>
      <c r="L27" s="21">
        <f t="shared" si="6"/>
        <v>0</v>
      </c>
      <c r="M27" s="21">
        <f t="shared" si="6"/>
        <v>0</v>
      </c>
      <c r="N27" s="21">
        <f t="shared" si="6"/>
        <v>0</v>
      </c>
      <c r="O27" s="21">
        <f t="shared" si="6"/>
        <v>0</v>
      </c>
      <c r="P27" s="21">
        <f t="shared" si="6"/>
        <v>0</v>
      </c>
      <c r="Q27" s="21">
        <f t="shared" si="6"/>
        <v>0</v>
      </c>
      <c r="R27" s="21">
        <f t="shared" si="6"/>
        <v>0</v>
      </c>
      <c r="S27" s="21">
        <f t="shared" si="6"/>
        <v>0</v>
      </c>
      <c r="T27" s="21">
        <f t="shared" ref="T27:U29" si="8">ROUNDDOWN($C27*T$3,0)</f>
        <v>0</v>
      </c>
      <c r="U27" s="21">
        <f t="shared" si="8"/>
        <v>0</v>
      </c>
      <c r="V27" s="21">
        <f t="shared" si="7"/>
        <v>0</v>
      </c>
      <c r="W27" s="21">
        <f t="shared" si="7"/>
        <v>0</v>
      </c>
      <c r="X27" s="10">
        <f t="shared" ref="X27:X39" si="9">SUM(D27:W27)</f>
        <v>0</v>
      </c>
      <c r="Y27" s="10">
        <f t="shared" ref="Y27:Y39" si="10">X27-C27</f>
        <v>0</v>
      </c>
    </row>
    <row r="28" spans="1:25" ht="12.75" x14ac:dyDescent="0.15">
      <c r="A28" s="7" t="s">
        <v>25</v>
      </c>
      <c r="B28" s="35">
        <v>0</v>
      </c>
      <c r="C28" s="20">
        <f t="shared" si="5"/>
        <v>0</v>
      </c>
      <c r="D28" s="21">
        <f>ROUNDDOWN($C28*D$3,0)</f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1">
        <f t="shared" si="6"/>
        <v>0</v>
      </c>
      <c r="J28" s="21">
        <f t="shared" si="6"/>
        <v>0</v>
      </c>
      <c r="K28" s="21">
        <f t="shared" si="6"/>
        <v>0</v>
      </c>
      <c r="L28" s="21">
        <f t="shared" si="6"/>
        <v>0</v>
      </c>
      <c r="M28" s="21">
        <f t="shared" si="6"/>
        <v>0</v>
      </c>
      <c r="N28" s="21">
        <f t="shared" si="6"/>
        <v>0</v>
      </c>
      <c r="O28" s="21">
        <f t="shared" si="6"/>
        <v>0</v>
      </c>
      <c r="P28" s="21">
        <f t="shared" si="6"/>
        <v>0</v>
      </c>
      <c r="Q28" s="21">
        <f t="shared" si="6"/>
        <v>0</v>
      </c>
      <c r="R28" s="21">
        <f t="shared" si="6"/>
        <v>0</v>
      </c>
      <c r="S28" s="21">
        <f t="shared" si="6"/>
        <v>0</v>
      </c>
      <c r="T28" s="21">
        <f t="shared" si="8"/>
        <v>0</v>
      </c>
      <c r="U28" s="21">
        <f t="shared" si="8"/>
        <v>0</v>
      </c>
      <c r="V28" s="21">
        <f t="shared" si="7"/>
        <v>0</v>
      </c>
      <c r="W28" s="21">
        <f t="shared" si="7"/>
        <v>0</v>
      </c>
      <c r="X28" s="10">
        <f t="shared" si="9"/>
        <v>0</v>
      </c>
      <c r="Y28" s="10">
        <f t="shared" si="10"/>
        <v>0</v>
      </c>
    </row>
    <row r="29" spans="1:25" ht="12.75" x14ac:dyDescent="0.15">
      <c r="A29" s="7" t="s">
        <v>26</v>
      </c>
      <c r="B29" s="35">
        <v>50</v>
      </c>
      <c r="C29" s="20">
        <f>ROUND(B29/1000,0)</f>
        <v>0</v>
      </c>
      <c r="D29" s="21">
        <f>ROUNDDOWN($C29*D$3,0)</f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si="6"/>
        <v>0</v>
      </c>
      <c r="M29" s="21">
        <f t="shared" si="6"/>
        <v>0</v>
      </c>
      <c r="N29" s="21">
        <f t="shared" si="6"/>
        <v>0</v>
      </c>
      <c r="O29" s="21">
        <f t="shared" si="6"/>
        <v>0</v>
      </c>
      <c r="P29" s="21">
        <f t="shared" si="6"/>
        <v>0</v>
      </c>
      <c r="Q29" s="21">
        <f t="shared" si="6"/>
        <v>0</v>
      </c>
      <c r="R29" s="21">
        <f t="shared" si="6"/>
        <v>0</v>
      </c>
      <c r="S29" s="21">
        <f t="shared" si="6"/>
        <v>0</v>
      </c>
      <c r="T29" s="21">
        <f t="shared" si="8"/>
        <v>0</v>
      </c>
      <c r="U29" s="21">
        <f t="shared" si="8"/>
        <v>0</v>
      </c>
      <c r="V29" s="21">
        <f t="shared" si="7"/>
        <v>0</v>
      </c>
      <c r="W29" s="21">
        <f t="shared" si="7"/>
        <v>0</v>
      </c>
      <c r="X29" s="10">
        <f t="shared" si="9"/>
        <v>0</v>
      </c>
      <c r="Y29" s="10">
        <f t="shared" si="10"/>
        <v>0</v>
      </c>
    </row>
    <row r="30" spans="1:25" ht="12.75" x14ac:dyDescent="0.15">
      <c r="A30" s="7" t="s">
        <v>27</v>
      </c>
      <c r="B30" s="41">
        <v>0</v>
      </c>
      <c r="C30" s="20">
        <f t="shared" si="5"/>
        <v>0</v>
      </c>
      <c r="D30" s="21">
        <f t="shared" si="6"/>
        <v>0</v>
      </c>
      <c r="E30" s="21">
        <f t="shared" si="6"/>
        <v>0</v>
      </c>
      <c r="F30" s="21">
        <f t="shared" si="6"/>
        <v>0</v>
      </c>
      <c r="G30" s="21">
        <f t="shared" si="6"/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1">
        <f t="shared" si="6"/>
        <v>0</v>
      </c>
      <c r="P30" s="21">
        <f t="shared" si="6"/>
        <v>0</v>
      </c>
      <c r="Q30" s="21">
        <f t="shared" si="6"/>
        <v>0</v>
      </c>
      <c r="R30" s="21">
        <f t="shared" si="6"/>
        <v>0</v>
      </c>
      <c r="S30" s="21">
        <f t="shared" si="6"/>
        <v>0</v>
      </c>
      <c r="T30" s="21">
        <f t="shared" si="6"/>
        <v>0</v>
      </c>
      <c r="U30" s="21">
        <f t="shared" si="6"/>
        <v>0</v>
      </c>
      <c r="V30" s="21">
        <f t="shared" si="7"/>
        <v>0</v>
      </c>
      <c r="W30" s="21">
        <f t="shared" si="7"/>
        <v>0</v>
      </c>
      <c r="X30" s="10">
        <f t="shared" si="9"/>
        <v>0</v>
      </c>
      <c r="Y30" s="10">
        <f t="shared" si="10"/>
        <v>0</v>
      </c>
    </row>
    <row r="31" spans="1:25" ht="12.75" x14ac:dyDescent="0.15">
      <c r="A31" s="7" t="s">
        <v>28</v>
      </c>
      <c r="B31" s="41">
        <v>0</v>
      </c>
      <c r="C31" s="20">
        <f t="shared" si="5"/>
        <v>0</v>
      </c>
      <c r="D31" s="21">
        <f t="shared" si="6"/>
        <v>0</v>
      </c>
      <c r="E31" s="21">
        <f t="shared" si="6"/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  <c r="N31" s="21">
        <f t="shared" si="6"/>
        <v>0</v>
      </c>
      <c r="O31" s="21">
        <f t="shared" si="6"/>
        <v>0</v>
      </c>
      <c r="P31" s="21">
        <f t="shared" si="6"/>
        <v>0</v>
      </c>
      <c r="Q31" s="21">
        <f t="shared" si="6"/>
        <v>0</v>
      </c>
      <c r="R31" s="21">
        <f t="shared" ref="E31:S46" si="11">ROUNDDOWN($C31*R$3,0)</f>
        <v>0</v>
      </c>
      <c r="S31" s="21">
        <f t="shared" si="11"/>
        <v>0</v>
      </c>
      <c r="T31" s="21">
        <f t="shared" si="6"/>
        <v>0</v>
      </c>
      <c r="U31" s="21">
        <f t="shared" si="6"/>
        <v>0</v>
      </c>
      <c r="V31" s="21">
        <f t="shared" si="7"/>
        <v>0</v>
      </c>
      <c r="W31" s="21">
        <f t="shared" si="7"/>
        <v>0</v>
      </c>
      <c r="X31" s="10">
        <f t="shared" si="9"/>
        <v>0</v>
      </c>
      <c r="Y31" s="10">
        <f t="shared" si="10"/>
        <v>0</v>
      </c>
    </row>
    <row r="32" spans="1:25" ht="12.75" x14ac:dyDescent="0.15">
      <c r="A32" s="7" t="s">
        <v>20</v>
      </c>
      <c r="B32" s="41">
        <v>0</v>
      </c>
      <c r="C32" s="20">
        <f t="shared" si="5"/>
        <v>0</v>
      </c>
      <c r="D32" s="21">
        <f t="shared" si="6"/>
        <v>0</v>
      </c>
      <c r="E32" s="21">
        <f t="shared" si="11"/>
        <v>0</v>
      </c>
      <c r="F32" s="21">
        <f t="shared" si="11"/>
        <v>0</v>
      </c>
      <c r="G32" s="21">
        <f t="shared" si="11"/>
        <v>0</v>
      </c>
      <c r="H32" s="21">
        <f t="shared" si="11"/>
        <v>0</v>
      </c>
      <c r="I32" s="21">
        <f t="shared" si="11"/>
        <v>0</v>
      </c>
      <c r="J32" s="21">
        <f t="shared" si="11"/>
        <v>0</v>
      </c>
      <c r="K32" s="21">
        <f t="shared" si="11"/>
        <v>0</v>
      </c>
      <c r="L32" s="21">
        <f t="shared" si="11"/>
        <v>0</v>
      </c>
      <c r="M32" s="21">
        <f t="shared" si="11"/>
        <v>0</v>
      </c>
      <c r="N32" s="21">
        <f t="shared" si="11"/>
        <v>0</v>
      </c>
      <c r="O32" s="21">
        <f t="shared" si="11"/>
        <v>0</v>
      </c>
      <c r="P32" s="21">
        <f t="shared" si="11"/>
        <v>0</v>
      </c>
      <c r="Q32" s="21">
        <f t="shared" si="11"/>
        <v>0</v>
      </c>
      <c r="R32" s="21">
        <f t="shared" si="11"/>
        <v>0</v>
      </c>
      <c r="S32" s="21">
        <f t="shared" si="11"/>
        <v>0</v>
      </c>
      <c r="T32" s="21">
        <f t="shared" si="6"/>
        <v>0</v>
      </c>
      <c r="U32" s="21">
        <f t="shared" si="6"/>
        <v>0</v>
      </c>
      <c r="V32" s="21">
        <f t="shared" si="7"/>
        <v>0</v>
      </c>
      <c r="W32" s="21">
        <f t="shared" si="7"/>
        <v>0</v>
      </c>
      <c r="X32" s="10">
        <f t="shared" si="9"/>
        <v>0</v>
      </c>
      <c r="Y32" s="10">
        <f t="shared" si="10"/>
        <v>0</v>
      </c>
    </row>
    <row r="33" spans="1:25" ht="12.75" x14ac:dyDescent="0.15">
      <c r="A33" s="7" t="s">
        <v>29</v>
      </c>
      <c r="B33" s="35">
        <v>0</v>
      </c>
      <c r="C33" s="20">
        <f t="shared" si="5"/>
        <v>0</v>
      </c>
      <c r="D33" s="21">
        <f>ROUNDDOWN($C33*D$3,0)</f>
        <v>0</v>
      </c>
      <c r="E33" s="21">
        <f t="shared" si="11"/>
        <v>0</v>
      </c>
      <c r="F33" s="21">
        <f t="shared" si="11"/>
        <v>0</v>
      </c>
      <c r="G33" s="21">
        <f t="shared" si="11"/>
        <v>0</v>
      </c>
      <c r="H33" s="21">
        <f t="shared" si="11"/>
        <v>0</v>
      </c>
      <c r="I33" s="21">
        <f t="shared" si="11"/>
        <v>0</v>
      </c>
      <c r="J33" s="21">
        <f t="shared" si="11"/>
        <v>0</v>
      </c>
      <c r="K33" s="21">
        <f t="shared" si="11"/>
        <v>0</v>
      </c>
      <c r="L33" s="21">
        <f t="shared" si="11"/>
        <v>0</v>
      </c>
      <c r="M33" s="21">
        <f t="shared" si="11"/>
        <v>0</v>
      </c>
      <c r="N33" s="21">
        <f t="shared" si="11"/>
        <v>0</v>
      </c>
      <c r="O33" s="21">
        <f t="shared" si="11"/>
        <v>0</v>
      </c>
      <c r="P33" s="21">
        <f t="shared" si="11"/>
        <v>0</v>
      </c>
      <c r="Q33" s="21">
        <f t="shared" si="11"/>
        <v>0</v>
      </c>
      <c r="R33" s="21">
        <f t="shared" si="11"/>
        <v>0</v>
      </c>
      <c r="S33" s="21">
        <f t="shared" si="11"/>
        <v>0</v>
      </c>
      <c r="T33" s="21">
        <f t="shared" si="6"/>
        <v>0</v>
      </c>
      <c r="U33" s="21">
        <f t="shared" si="6"/>
        <v>0</v>
      </c>
      <c r="V33" s="21">
        <f t="shared" ref="V33:W46" si="12">ROUNDDOWN($C33*V$3,0)</f>
        <v>0</v>
      </c>
      <c r="W33" s="21">
        <f t="shared" si="12"/>
        <v>0</v>
      </c>
      <c r="X33" s="10">
        <f t="shared" si="9"/>
        <v>0</v>
      </c>
      <c r="Y33" s="10">
        <f t="shared" si="10"/>
        <v>0</v>
      </c>
    </row>
    <row r="34" spans="1:25" ht="12.75" x14ac:dyDescent="0.15">
      <c r="A34" s="7" t="s">
        <v>15</v>
      </c>
      <c r="B34" s="35">
        <v>0</v>
      </c>
      <c r="C34" s="20">
        <f t="shared" si="5"/>
        <v>0</v>
      </c>
      <c r="D34" s="21">
        <f>ROUNDDOWN($C34*D$3,0)</f>
        <v>0</v>
      </c>
      <c r="E34" s="21">
        <f t="shared" si="11"/>
        <v>0</v>
      </c>
      <c r="F34" s="21">
        <f t="shared" si="11"/>
        <v>0</v>
      </c>
      <c r="G34" s="21">
        <f t="shared" si="11"/>
        <v>0</v>
      </c>
      <c r="H34" s="21">
        <f t="shared" si="11"/>
        <v>0</v>
      </c>
      <c r="I34" s="21">
        <f t="shared" si="11"/>
        <v>0</v>
      </c>
      <c r="J34" s="21">
        <f t="shared" si="11"/>
        <v>0</v>
      </c>
      <c r="K34" s="21">
        <f t="shared" si="11"/>
        <v>0</v>
      </c>
      <c r="L34" s="21">
        <f t="shared" si="11"/>
        <v>0</v>
      </c>
      <c r="M34" s="21">
        <f t="shared" si="11"/>
        <v>0</v>
      </c>
      <c r="N34" s="21">
        <f t="shared" si="11"/>
        <v>0</v>
      </c>
      <c r="O34" s="21">
        <f t="shared" si="11"/>
        <v>0</v>
      </c>
      <c r="P34" s="21">
        <f t="shared" si="11"/>
        <v>0</v>
      </c>
      <c r="Q34" s="21">
        <f t="shared" si="11"/>
        <v>0</v>
      </c>
      <c r="R34" s="21">
        <f t="shared" si="11"/>
        <v>0</v>
      </c>
      <c r="S34" s="21">
        <f t="shared" si="11"/>
        <v>0</v>
      </c>
      <c r="T34" s="21">
        <f t="shared" si="6"/>
        <v>0</v>
      </c>
      <c r="U34" s="21">
        <f t="shared" si="6"/>
        <v>0</v>
      </c>
      <c r="V34" s="21">
        <f t="shared" si="12"/>
        <v>0</v>
      </c>
      <c r="W34" s="21">
        <f t="shared" si="12"/>
        <v>0</v>
      </c>
      <c r="X34" s="10">
        <f t="shared" si="9"/>
        <v>0</v>
      </c>
      <c r="Y34" s="10">
        <f t="shared" si="10"/>
        <v>0</v>
      </c>
    </row>
    <row r="35" spans="1:25" ht="12.75" x14ac:dyDescent="0.15">
      <c r="A35" s="7" t="s">
        <v>30</v>
      </c>
      <c r="B35" s="41">
        <v>0</v>
      </c>
      <c r="C35" s="20">
        <f t="shared" si="5"/>
        <v>0</v>
      </c>
      <c r="D35" s="21">
        <f t="shared" si="6"/>
        <v>0</v>
      </c>
      <c r="E35" s="21">
        <f t="shared" si="11"/>
        <v>0</v>
      </c>
      <c r="F35" s="21">
        <f t="shared" si="11"/>
        <v>0</v>
      </c>
      <c r="G35" s="21">
        <f t="shared" si="11"/>
        <v>0</v>
      </c>
      <c r="H35" s="21">
        <f t="shared" si="11"/>
        <v>0</v>
      </c>
      <c r="I35" s="21">
        <f t="shared" si="11"/>
        <v>0</v>
      </c>
      <c r="J35" s="21">
        <f t="shared" si="11"/>
        <v>0</v>
      </c>
      <c r="K35" s="21">
        <f t="shared" si="11"/>
        <v>0</v>
      </c>
      <c r="L35" s="21">
        <f t="shared" si="11"/>
        <v>0</v>
      </c>
      <c r="M35" s="21">
        <f t="shared" si="11"/>
        <v>0</v>
      </c>
      <c r="N35" s="21">
        <f t="shared" si="11"/>
        <v>0</v>
      </c>
      <c r="O35" s="21">
        <f t="shared" si="11"/>
        <v>0</v>
      </c>
      <c r="P35" s="21">
        <f t="shared" si="11"/>
        <v>0</v>
      </c>
      <c r="Q35" s="21">
        <f t="shared" si="11"/>
        <v>0</v>
      </c>
      <c r="R35" s="21">
        <f t="shared" si="11"/>
        <v>0</v>
      </c>
      <c r="S35" s="21">
        <f t="shared" si="11"/>
        <v>0</v>
      </c>
      <c r="T35" s="21">
        <f t="shared" si="6"/>
        <v>0</v>
      </c>
      <c r="U35" s="21">
        <f t="shared" si="6"/>
        <v>0</v>
      </c>
      <c r="V35" s="21">
        <f t="shared" si="12"/>
        <v>0</v>
      </c>
      <c r="W35" s="21">
        <f t="shared" si="12"/>
        <v>0</v>
      </c>
      <c r="X35" s="10">
        <f t="shared" si="9"/>
        <v>0</v>
      </c>
      <c r="Y35" s="10">
        <f t="shared" si="10"/>
        <v>0</v>
      </c>
    </row>
    <row r="36" spans="1:25" ht="12.75" x14ac:dyDescent="0.15">
      <c r="A36" s="7" t="s">
        <v>31</v>
      </c>
      <c r="B36" s="41">
        <v>0</v>
      </c>
      <c r="C36" s="20">
        <f t="shared" si="5"/>
        <v>0</v>
      </c>
      <c r="D36" s="21">
        <f t="shared" si="6"/>
        <v>0</v>
      </c>
      <c r="E36" s="21">
        <f t="shared" si="11"/>
        <v>0</v>
      </c>
      <c r="F36" s="21">
        <f t="shared" si="11"/>
        <v>0</v>
      </c>
      <c r="G36" s="21">
        <f t="shared" si="11"/>
        <v>0</v>
      </c>
      <c r="H36" s="21">
        <f t="shared" si="11"/>
        <v>0</v>
      </c>
      <c r="I36" s="21">
        <f t="shared" si="11"/>
        <v>0</v>
      </c>
      <c r="J36" s="21">
        <f t="shared" si="11"/>
        <v>0</v>
      </c>
      <c r="K36" s="21">
        <f t="shared" si="11"/>
        <v>0</v>
      </c>
      <c r="L36" s="21">
        <f t="shared" si="11"/>
        <v>0</v>
      </c>
      <c r="M36" s="21">
        <f t="shared" si="11"/>
        <v>0</v>
      </c>
      <c r="N36" s="21">
        <f t="shared" si="11"/>
        <v>0</v>
      </c>
      <c r="O36" s="21">
        <f t="shared" si="11"/>
        <v>0</v>
      </c>
      <c r="P36" s="21">
        <f t="shared" si="11"/>
        <v>0</v>
      </c>
      <c r="Q36" s="21">
        <f t="shared" si="11"/>
        <v>0</v>
      </c>
      <c r="R36" s="21">
        <f t="shared" si="11"/>
        <v>0</v>
      </c>
      <c r="S36" s="21">
        <f t="shared" si="11"/>
        <v>0</v>
      </c>
      <c r="T36" s="21">
        <f t="shared" si="6"/>
        <v>0</v>
      </c>
      <c r="U36" s="21">
        <f t="shared" si="6"/>
        <v>0</v>
      </c>
      <c r="V36" s="21">
        <f t="shared" si="12"/>
        <v>0</v>
      </c>
      <c r="W36" s="21">
        <f t="shared" si="12"/>
        <v>0</v>
      </c>
      <c r="X36" s="10">
        <f t="shared" si="9"/>
        <v>0</v>
      </c>
      <c r="Y36" s="10">
        <f t="shared" si="10"/>
        <v>0</v>
      </c>
    </row>
    <row r="37" spans="1:25" ht="12.75" x14ac:dyDescent="0.15">
      <c r="A37" s="7" t="s">
        <v>32</v>
      </c>
      <c r="B37" s="41">
        <v>0</v>
      </c>
      <c r="C37" s="20">
        <f t="shared" si="5"/>
        <v>0</v>
      </c>
      <c r="D37" s="21">
        <f t="shared" si="6"/>
        <v>0</v>
      </c>
      <c r="E37" s="21">
        <f t="shared" si="11"/>
        <v>0</v>
      </c>
      <c r="F37" s="21">
        <f t="shared" si="11"/>
        <v>0</v>
      </c>
      <c r="G37" s="21">
        <f t="shared" si="11"/>
        <v>0</v>
      </c>
      <c r="H37" s="21">
        <f t="shared" si="11"/>
        <v>0</v>
      </c>
      <c r="I37" s="21">
        <f t="shared" si="11"/>
        <v>0</v>
      </c>
      <c r="J37" s="21">
        <f t="shared" si="11"/>
        <v>0</v>
      </c>
      <c r="K37" s="21">
        <f t="shared" si="11"/>
        <v>0</v>
      </c>
      <c r="L37" s="21">
        <f t="shared" si="11"/>
        <v>0</v>
      </c>
      <c r="M37" s="21">
        <f t="shared" si="11"/>
        <v>0</v>
      </c>
      <c r="N37" s="21">
        <f t="shared" si="11"/>
        <v>0</v>
      </c>
      <c r="O37" s="21">
        <f t="shared" si="11"/>
        <v>0</v>
      </c>
      <c r="P37" s="21">
        <f t="shared" si="11"/>
        <v>0</v>
      </c>
      <c r="Q37" s="21">
        <f t="shared" si="11"/>
        <v>0</v>
      </c>
      <c r="R37" s="21">
        <f t="shared" si="11"/>
        <v>0</v>
      </c>
      <c r="S37" s="21">
        <f t="shared" si="11"/>
        <v>0</v>
      </c>
      <c r="T37" s="21">
        <f t="shared" si="6"/>
        <v>0</v>
      </c>
      <c r="U37" s="21">
        <f t="shared" si="6"/>
        <v>0</v>
      </c>
      <c r="V37" s="21">
        <f t="shared" si="12"/>
        <v>0</v>
      </c>
      <c r="W37" s="21">
        <f t="shared" si="12"/>
        <v>0</v>
      </c>
      <c r="X37" s="10">
        <f t="shared" si="9"/>
        <v>0</v>
      </c>
      <c r="Y37" s="10">
        <f t="shared" si="10"/>
        <v>0</v>
      </c>
    </row>
    <row r="38" spans="1:25" ht="12.75" x14ac:dyDescent="0.15">
      <c r="A38" s="7" t="s">
        <v>17</v>
      </c>
      <c r="B38" s="41">
        <v>0</v>
      </c>
      <c r="C38" s="20">
        <f t="shared" si="5"/>
        <v>0</v>
      </c>
      <c r="D38" s="21">
        <f t="shared" si="6"/>
        <v>0</v>
      </c>
      <c r="E38" s="21">
        <f t="shared" si="11"/>
        <v>0</v>
      </c>
      <c r="F38" s="21">
        <f t="shared" si="11"/>
        <v>0</v>
      </c>
      <c r="G38" s="21">
        <f t="shared" si="11"/>
        <v>0</v>
      </c>
      <c r="H38" s="21">
        <f t="shared" si="11"/>
        <v>0</v>
      </c>
      <c r="I38" s="21">
        <f t="shared" si="11"/>
        <v>0</v>
      </c>
      <c r="J38" s="21">
        <f t="shared" si="11"/>
        <v>0</v>
      </c>
      <c r="K38" s="21">
        <f t="shared" si="11"/>
        <v>0</v>
      </c>
      <c r="L38" s="21">
        <f t="shared" si="11"/>
        <v>0</v>
      </c>
      <c r="M38" s="21">
        <f t="shared" si="11"/>
        <v>0</v>
      </c>
      <c r="N38" s="21">
        <f t="shared" si="11"/>
        <v>0</v>
      </c>
      <c r="O38" s="21">
        <f t="shared" si="11"/>
        <v>0</v>
      </c>
      <c r="P38" s="21">
        <f t="shared" si="11"/>
        <v>0</v>
      </c>
      <c r="Q38" s="21">
        <f t="shared" si="11"/>
        <v>0</v>
      </c>
      <c r="R38" s="21">
        <f t="shared" si="11"/>
        <v>0</v>
      </c>
      <c r="S38" s="21">
        <f t="shared" si="11"/>
        <v>0</v>
      </c>
      <c r="T38" s="21">
        <f t="shared" si="6"/>
        <v>0</v>
      </c>
      <c r="U38" s="21">
        <f t="shared" si="6"/>
        <v>0</v>
      </c>
      <c r="V38" s="21">
        <f t="shared" si="12"/>
        <v>0</v>
      </c>
      <c r="W38" s="21">
        <f t="shared" si="12"/>
        <v>0</v>
      </c>
      <c r="X38" s="10">
        <f t="shared" si="9"/>
        <v>0</v>
      </c>
      <c r="Y38" s="10">
        <f t="shared" si="10"/>
        <v>0</v>
      </c>
    </row>
    <row r="39" spans="1:25" ht="12.75" x14ac:dyDescent="0.15">
      <c r="A39" s="7" t="s">
        <v>33</v>
      </c>
      <c r="B39" s="35">
        <v>-50</v>
      </c>
      <c r="C39" s="20">
        <f t="shared" si="5"/>
        <v>0</v>
      </c>
      <c r="D39" s="21">
        <f>ROUNDDOWN($C39*D$3,0)</f>
        <v>0</v>
      </c>
      <c r="E39" s="21">
        <f t="shared" si="11"/>
        <v>0</v>
      </c>
      <c r="F39" s="21">
        <f t="shared" si="11"/>
        <v>0</v>
      </c>
      <c r="G39" s="21">
        <f t="shared" si="11"/>
        <v>0</v>
      </c>
      <c r="H39" s="21">
        <f t="shared" si="11"/>
        <v>0</v>
      </c>
      <c r="I39" s="21">
        <f t="shared" si="11"/>
        <v>0</v>
      </c>
      <c r="J39" s="21">
        <f t="shared" si="11"/>
        <v>0</v>
      </c>
      <c r="K39" s="21">
        <f t="shared" si="11"/>
        <v>0</v>
      </c>
      <c r="L39" s="21">
        <f t="shared" si="11"/>
        <v>0</v>
      </c>
      <c r="M39" s="21">
        <f t="shared" si="11"/>
        <v>0</v>
      </c>
      <c r="N39" s="21">
        <f t="shared" si="11"/>
        <v>0</v>
      </c>
      <c r="O39" s="21">
        <f t="shared" si="11"/>
        <v>0</v>
      </c>
      <c r="P39" s="21">
        <f t="shared" si="11"/>
        <v>0</v>
      </c>
      <c r="Q39" s="21">
        <f t="shared" si="11"/>
        <v>0</v>
      </c>
      <c r="R39" s="21">
        <f t="shared" si="11"/>
        <v>0</v>
      </c>
      <c r="S39" s="21">
        <f t="shared" si="11"/>
        <v>0</v>
      </c>
      <c r="T39" s="21">
        <f t="shared" si="6"/>
        <v>0</v>
      </c>
      <c r="U39" s="21">
        <f t="shared" si="6"/>
        <v>0</v>
      </c>
      <c r="V39" s="21">
        <f t="shared" si="12"/>
        <v>0</v>
      </c>
      <c r="W39" s="21">
        <f t="shared" si="12"/>
        <v>0</v>
      </c>
      <c r="X39" s="10">
        <f t="shared" si="9"/>
        <v>0</v>
      </c>
      <c r="Y39" s="10">
        <f t="shared" si="10"/>
        <v>0</v>
      </c>
    </row>
    <row r="40" spans="1:25" ht="12.75" x14ac:dyDescent="0.15">
      <c r="A40" s="7" t="s">
        <v>34</v>
      </c>
      <c r="B40" s="35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10"/>
      <c r="Y40" s="10"/>
    </row>
    <row r="41" spans="1:25" ht="12.75" x14ac:dyDescent="0.15">
      <c r="A41" s="7" t="s">
        <v>35</v>
      </c>
      <c r="B41" s="35">
        <v>0</v>
      </c>
      <c r="C41" s="20">
        <f t="shared" si="5"/>
        <v>0</v>
      </c>
      <c r="D41" s="21">
        <f>ROUNDDOWN($C41*D$3,0)</f>
        <v>0</v>
      </c>
      <c r="E41" s="21">
        <f t="shared" si="11"/>
        <v>0</v>
      </c>
      <c r="F41" s="21">
        <f t="shared" si="11"/>
        <v>0</v>
      </c>
      <c r="G41" s="21">
        <f t="shared" si="11"/>
        <v>0</v>
      </c>
      <c r="H41" s="21">
        <f t="shared" si="11"/>
        <v>0</v>
      </c>
      <c r="I41" s="21">
        <f t="shared" si="11"/>
        <v>0</v>
      </c>
      <c r="J41" s="21">
        <f t="shared" si="11"/>
        <v>0</v>
      </c>
      <c r="K41" s="21">
        <f t="shared" si="11"/>
        <v>0</v>
      </c>
      <c r="L41" s="21">
        <f t="shared" si="11"/>
        <v>0</v>
      </c>
      <c r="M41" s="21">
        <f t="shared" si="11"/>
        <v>0</v>
      </c>
      <c r="N41" s="21">
        <f t="shared" si="11"/>
        <v>0</v>
      </c>
      <c r="O41" s="21">
        <f t="shared" si="11"/>
        <v>0</v>
      </c>
      <c r="P41" s="21">
        <f t="shared" si="11"/>
        <v>0</v>
      </c>
      <c r="Q41" s="21">
        <f t="shared" si="11"/>
        <v>0</v>
      </c>
      <c r="R41" s="21">
        <f t="shared" si="11"/>
        <v>0</v>
      </c>
      <c r="S41" s="21">
        <f t="shared" si="11"/>
        <v>0</v>
      </c>
      <c r="T41" s="21">
        <f t="shared" ref="T41:U42" si="13">ROUNDDOWN($C41*T$3,0)</f>
        <v>0</v>
      </c>
      <c r="U41" s="21">
        <f>ROUNDDOWN($C41*U$3,0)</f>
        <v>0</v>
      </c>
      <c r="V41" s="21">
        <f t="shared" si="12"/>
        <v>0</v>
      </c>
      <c r="W41" s="21">
        <f t="shared" si="12"/>
        <v>0</v>
      </c>
      <c r="X41" s="10">
        <f t="shared" ref="X41:X55" si="14">SUM(D41:W41)</f>
        <v>0</v>
      </c>
      <c r="Y41" s="10">
        <f t="shared" ref="Y41:Y55" si="15">X41-C41</f>
        <v>0</v>
      </c>
    </row>
    <row r="42" spans="1:25" ht="12.75" x14ac:dyDescent="0.15">
      <c r="A42" s="7" t="s">
        <v>36</v>
      </c>
      <c r="B42" s="35">
        <v>0</v>
      </c>
      <c r="C42" s="20">
        <f t="shared" si="5"/>
        <v>0</v>
      </c>
      <c r="D42" s="21">
        <f>ROUNDDOWN($C42*D$3,0)</f>
        <v>0</v>
      </c>
      <c r="E42" s="21">
        <f t="shared" si="11"/>
        <v>0</v>
      </c>
      <c r="F42" s="21">
        <f t="shared" si="11"/>
        <v>0</v>
      </c>
      <c r="G42" s="21">
        <f t="shared" si="11"/>
        <v>0</v>
      </c>
      <c r="H42" s="21">
        <f t="shared" si="11"/>
        <v>0</v>
      </c>
      <c r="I42" s="21">
        <f t="shared" si="11"/>
        <v>0</v>
      </c>
      <c r="J42" s="21">
        <f t="shared" si="11"/>
        <v>0</v>
      </c>
      <c r="K42" s="21">
        <f t="shared" si="11"/>
        <v>0</v>
      </c>
      <c r="L42" s="21">
        <f t="shared" si="11"/>
        <v>0</v>
      </c>
      <c r="M42" s="21">
        <f t="shared" si="11"/>
        <v>0</v>
      </c>
      <c r="N42" s="21">
        <f t="shared" si="11"/>
        <v>0</v>
      </c>
      <c r="O42" s="21">
        <f t="shared" si="11"/>
        <v>0</v>
      </c>
      <c r="P42" s="21">
        <f t="shared" si="11"/>
        <v>0</v>
      </c>
      <c r="Q42" s="21">
        <f t="shared" si="11"/>
        <v>0</v>
      </c>
      <c r="R42" s="21">
        <f t="shared" si="11"/>
        <v>0</v>
      </c>
      <c r="S42" s="21">
        <f t="shared" si="11"/>
        <v>0</v>
      </c>
      <c r="T42" s="21">
        <f t="shared" si="13"/>
        <v>0</v>
      </c>
      <c r="U42" s="21">
        <f t="shared" si="13"/>
        <v>0</v>
      </c>
      <c r="V42" s="21">
        <f t="shared" si="12"/>
        <v>0</v>
      </c>
      <c r="W42" s="21">
        <f t="shared" si="12"/>
        <v>0</v>
      </c>
      <c r="X42" s="10">
        <f t="shared" si="14"/>
        <v>0</v>
      </c>
      <c r="Y42" s="10">
        <f t="shared" si="15"/>
        <v>0</v>
      </c>
    </row>
    <row r="43" spans="1:25" ht="12.75" x14ac:dyDescent="0.15">
      <c r="A43" s="7" t="s">
        <v>20</v>
      </c>
      <c r="B43" s="24">
        <v>0</v>
      </c>
      <c r="C43" s="20">
        <f t="shared" si="5"/>
        <v>0</v>
      </c>
      <c r="D43" s="21">
        <f t="shared" si="6"/>
        <v>0</v>
      </c>
      <c r="E43" s="21">
        <f t="shared" si="11"/>
        <v>0</v>
      </c>
      <c r="F43" s="21">
        <f t="shared" si="11"/>
        <v>0</v>
      </c>
      <c r="G43" s="21">
        <f t="shared" si="11"/>
        <v>0</v>
      </c>
      <c r="H43" s="21">
        <f t="shared" si="11"/>
        <v>0</v>
      </c>
      <c r="I43" s="21">
        <f t="shared" si="11"/>
        <v>0</v>
      </c>
      <c r="J43" s="21">
        <f t="shared" si="11"/>
        <v>0</v>
      </c>
      <c r="K43" s="21">
        <f t="shared" si="11"/>
        <v>0</v>
      </c>
      <c r="L43" s="21">
        <f t="shared" si="11"/>
        <v>0</v>
      </c>
      <c r="M43" s="21">
        <f t="shared" si="11"/>
        <v>0</v>
      </c>
      <c r="N43" s="21">
        <f t="shared" si="11"/>
        <v>0</v>
      </c>
      <c r="O43" s="21">
        <f t="shared" si="11"/>
        <v>0</v>
      </c>
      <c r="P43" s="21">
        <f t="shared" si="11"/>
        <v>0</v>
      </c>
      <c r="Q43" s="21">
        <f t="shared" si="11"/>
        <v>0</v>
      </c>
      <c r="R43" s="21">
        <f t="shared" si="11"/>
        <v>0</v>
      </c>
      <c r="S43" s="21">
        <f t="shared" si="11"/>
        <v>0</v>
      </c>
      <c r="T43" s="21">
        <f t="shared" si="6"/>
        <v>0</v>
      </c>
      <c r="U43" s="21">
        <f t="shared" si="6"/>
        <v>0</v>
      </c>
      <c r="V43" s="21">
        <f t="shared" si="12"/>
        <v>0</v>
      </c>
      <c r="W43" s="21">
        <f t="shared" si="12"/>
        <v>0</v>
      </c>
      <c r="X43" s="10">
        <f t="shared" si="14"/>
        <v>0</v>
      </c>
      <c r="Y43" s="10">
        <f t="shared" si="15"/>
        <v>0</v>
      </c>
    </row>
    <row r="44" spans="1:25" ht="12.75" x14ac:dyDescent="0.15">
      <c r="A44" s="7" t="s">
        <v>37</v>
      </c>
      <c r="B44" s="24">
        <v>0</v>
      </c>
      <c r="C44" s="20">
        <f t="shared" si="5"/>
        <v>0</v>
      </c>
      <c r="D44" s="21">
        <f t="shared" si="6"/>
        <v>0</v>
      </c>
      <c r="E44" s="21">
        <f t="shared" si="11"/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  <c r="N44" s="21">
        <f t="shared" si="11"/>
        <v>0</v>
      </c>
      <c r="O44" s="21">
        <f t="shared" si="11"/>
        <v>0</v>
      </c>
      <c r="P44" s="21">
        <f t="shared" si="11"/>
        <v>0</v>
      </c>
      <c r="Q44" s="21">
        <f t="shared" si="11"/>
        <v>0</v>
      </c>
      <c r="R44" s="21">
        <f t="shared" si="11"/>
        <v>0</v>
      </c>
      <c r="S44" s="21">
        <f t="shared" si="11"/>
        <v>0</v>
      </c>
      <c r="T44" s="21">
        <f t="shared" si="6"/>
        <v>0</v>
      </c>
      <c r="U44" s="21">
        <f t="shared" si="6"/>
        <v>0</v>
      </c>
      <c r="V44" s="21">
        <f t="shared" si="12"/>
        <v>0</v>
      </c>
      <c r="W44" s="21">
        <f t="shared" si="12"/>
        <v>0</v>
      </c>
      <c r="X44" s="10">
        <f t="shared" si="14"/>
        <v>0</v>
      </c>
      <c r="Y44" s="10">
        <f t="shared" si="15"/>
        <v>0</v>
      </c>
    </row>
    <row r="45" spans="1:25" ht="12.75" x14ac:dyDescent="0.15">
      <c r="A45" s="7" t="s">
        <v>38</v>
      </c>
      <c r="B45" s="24">
        <v>0</v>
      </c>
      <c r="C45" s="20">
        <f t="shared" si="5"/>
        <v>0</v>
      </c>
      <c r="D45" s="21">
        <f t="shared" si="6"/>
        <v>0</v>
      </c>
      <c r="E45" s="21">
        <f t="shared" si="11"/>
        <v>0</v>
      </c>
      <c r="F45" s="21">
        <f t="shared" si="11"/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21">
        <f t="shared" si="11"/>
        <v>0</v>
      </c>
      <c r="N45" s="21">
        <f t="shared" si="11"/>
        <v>0</v>
      </c>
      <c r="O45" s="21">
        <f t="shared" si="11"/>
        <v>0</v>
      </c>
      <c r="P45" s="21">
        <f t="shared" si="11"/>
        <v>0</v>
      </c>
      <c r="Q45" s="21">
        <f t="shared" si="11"/>
        <v>0</v>
      </c>
      <c r="R45" s="21">
        <f t="shared" si="11"/>
        <v>0</v>
      </c>
      <c r="S45" s="21">
        <f t="shared" si="11"/>
        <v>0</v>
      </c>
      <c r="T45" s="21">
        <f t="shared" si="6"/>
        <v>0</v>
      </c>
      <c r="U45" s="21">
        <f t="shared" si="6"/>
        <v>0</v>
      </c>
      <c r="V45" s="21">
        <f t="shared" si="12"/>
        <v>0</v>
      </c>
      <c r="W45" s="21">
        <f t="shared" si="12"/>
        <v>0</v>
      </c>
      <c r="X45" s="10">
        <f t="shared" si="14"/>
        <v>0</v>
      </c>
      <c r="Y45" s="10">
        <f t="shared" si="15"/>
        <v>0</v>
      </c>
    </row>
    <row r="46" spans="1:25" ht="12.75" x14ac:dyDescent="0.15">
      <c r="A46" s="7" t="s">
        <v>17</v>
      </c>
      <c r="B46" s="24">
        <v>0</v>
      </c>
      <c r="C46" s="20">
        <f t="shared" si="5"/>
        <v>0</v>
      </c>
      <c r="D46" s="21">
        <f t="shared" si="6"/>
        <v>0</v>
      </c>
      <c r="E46" s="21">
        <f t="shared" si="11"/>
        <v>0</v>
      </c>
      <c r="F46" s="21">
        <f t="shared" si="11"/>
        <v>0</v>
      </c>
      <c r="G46" s="21">
        <f t="shared" si="11"/>
        <v>0</v>
      </c>
      <c r="H46" s="21">
        <f t="shared" si="11"/>
        <v>0</v>
      </c>
      <c r="I46" s="21">
        <f t="shared" si="11"/>
        <v>0</v>
      </c>
      <c r="J46" s="21">
        <f t="shared" si="11"/>
        <v>0</v>
      </c>
      <c r="K46" s="21">
        <f t="shared" si="11"/>
        <v>0</v>
      </c>
      <c r="L46" s="21">
        <f t="shared" si="11"/>
        <v>0</v>
      </c>
      <c r="M46" s="21">
        <f t="shared" si="11"/>
        <v>0</v>
      </c>
      <c r="N46" s="21">
        <f t="shared" si="11"/>
        <v>0</v>
      </c>
      <c r="O46" s="21">
        <f t="shared" si="11"/>
        <v>0</v>
      </c>
      <c r="P46" s="21">
        <f t="shared" si="11"/>
        <v>0</v>
      </c>
      <c r="Q46" s="21">
        <f t="shared" si="11"/>
        <v>0</v>
      </c>
      <c r="R46" s="21">
        <f t="shared" si="11"/>
        <v>0</v>
      </c>
      <c r="S46" s="21">
        <f t="shared" si="11"/>
        <v>0</v>
      </c>
      <c r="T46" s="21">
        <f t="shared" si="6"/>
        <v>0</v>
      </c>
      <c r="U46" s="21">
        <f t="shared" si="6"/>
        <v>0</v>
      </c>
      <c r="V46" s="21">
        <f t="shared" si="12"/>
        <v>0</v>
      </c>
      <c r="W46" s="21">
        <f t="shared" ref="V46:W55" si="16">ROUNDDOWN($C46*W$3,0)</f>
        <v>0</v>
      </c>
      <c r="X46" s="10">
        <f t="shared" si="14"/>
        <v>0</v>
      </c>
      <c r="Y46" s="10">
        <f t="shared" si="15"/>
        <v>0</v>
      </c>
    </row>
    <row r="47" spans="1:25" ht="12.75" x14ac:dyDescent="0.15">
      <c r="A47" s="7" t="s">
        <v>39</v>
      </c>
      <c r="B47" s="36">
        <v>0</v>
      </c>
      <c r="C47" s="20">
        <f t="shared" si="5"/>
        <v>0</v>
      </c>
      <c r="D47" s="21">
        <f>ROUNDDOWN($C47*D$3,0)</f>
        <v>0</v>
      </c>
      <c r="E47" s="21">
        <f t="shared" ref="E47:S55" si="17">ROUNDDOWN($C47*E$3,0)</f>
        <v>0</v>
      </c>
      <c r="F47" s="21">
        <f t="shared" si="17"/>
        <v>0</v>
      </c>
      <c r="G47" s="21">
        <f t="shared" si="17"/>
        <v>0</v>
      </c>
      <c r="H47" s="21">
        <f t="shared" si="17"/>
        <v>0</v>
      </c>
      <c r="I47" s="21">
        <f t="shared" si="17"/>
        <v>0</v>
      </c>
      <c r="J47" s="21">
        <f t="shared" si="17"/>
        <v>0</v>
      </c>
      <c r="K47" s="21">
        <f t="shared" si="17"/>
        <v>0</v>
      </c>
      <c r="L47" s="21">
        <f t="shared" si="17"/>
        <v>0</v>
      </c>
      <c r="M47" s="21">
        <f t="shared" si="17"/>
        <v>0</v>
      </c>
      <c r="N47" s="21">
        <f t="shared" si="17"/>
        <v>0</v>
      </c>
      <c r="O47" s="21">
        <f t="shared" si="17"/>
        <v>0</v>
      </c>
      <c r="P47" s="21">
        <f t="shared" si="17"/>
        <v>0</v>
      </c>
      <c r="Q47" s="21">
        <f t="shared" si="17"/>
        <v>0</v>
      </c>
      <c r="R47" s="21">
        <f t="shared" si="17"/>
        <v>0</v>
      </c>
      <c r="S47" s="21">
        <f t="shared" si="17"/>
        <v>0</v>
      </c>
      <c r="T47" s="21">
        <f t="shared" si="6"/>
        <v>0</v>
      </c>
      <c r="U47" s="21">
        <f t="shared" si="6"/>
        <v>0</v>
      </c>
      <c r="V47" s="21">
        <f t="shared" si="16"/>
        <v>0</v>
      </c>
      <c r="W47" s="21">
        <f t="shared" si="16"/>
        <v>0</v>
      </c>
      <c r="X47" s="10">
        <f t="shared" si="14"/>
        <v>0</v>
      </c>
      <c r="Y47" s="10">
        <f t="shared" si="15"/>
        <v>0</v>
      </c>
    </row>
    <row r="48" spans="1:25" ht="12.75" x14ac:dyDescent="0.15">
      <c r="A48" s="7" t="s">
        <v>40</v>
      </c>
      <c r="B48" s="36">
        <v>-1076979</v>
      </c>
      <c r="C48" s="20">
        <f t="shared" si="5"/>
        <v>-1077</v>
      </c>
      <c r="D48" s="21">
        <f>ROUNDDOWN($C48*D$3,0)</f>
        <v>-104</v>
      </c>
      <c r="E48" s="21">
        <f t="shared" si="17"/>
        <v>-41</v>
      </c>
      <c r="F48" s="21">
        <f t="shared" si="17"/>
        <v>-33</v>
      </c>
      <c r="G48" s="21">
        <f t="shared" si="17"/>
        <v>-34</v>
      </c>
      <c r="H48" s="21">
        <f t="shared" si="17"/>
        <v>-37</v>
      </c>
      <c r="I48" s="21">
        <f t="shared" si="17"/>
        <v>-24</v>
      </c>
      <c r="J48" s="21">
        <f t="shared" si="17"/>
        <v>-43</v>
      </c>
      <c r="K48" s="21">
        <f t="shared" si="17"/>
        <v>-77</v>
      </c>
      <c r="L48" s="21">
        <f t="shared" si="17"/>
        <v>-56</v>
      </c>
      <c r="M48" s="21">
        <f t="shared" si="17"/>
        <v>-91</v>
      </c>
      <c r="N48" s="21">
        <f t="shared" si="17"/>
        <v>-38</v>
      </c>
      <c r="O48" s="21">
        <f t="shared" si="17"/>
        <v>-33</v>
      </c>
      <c r="P48" s="21">
        <f t="shared" si="17"/>
        <v>-33</v>
      </c>
      <c r="Q48" s="21">
        <f t="shared" si="17"/>
        <v>-35</v>
      </c>
      <c r="R48" s="21">
        <f t="shared" si="17"/>
        <v>-45</v>
      </c>
      <c r="S48" s="21">
        <f t="shared" si="17"/>
        <v>-59</v>
      </c>
      <c r="T48" s="21">
        <f t="shared" si="6"/>
        <v>-43</v>
      </c>
      <c r="U48" s="21">
        <f t="shared" si="6"/>
        <v>-37</v>
      </c>
      <c r="V48" s="21">
        <f t="shared" si="16"/>
        <v>-29</v>
      </c>
      <c r="W48" s="21">
        <f>ROUNDDOWN($C48*W$3,0)-7</f>
        <v>-185</v>
      </c>
      <c r="X48" s="10">
        <f t="shared" si="14"/>
        <v>-1077</v>
      </c>
      <c r="Y48" s="10">
        <f t="shared" si="15"/>
        <v>0</v>
      </c>
    </row>
    <row r="49" spans="1:25" ht="12.75" x14ac:dyDescent="0.15">
      <c r="A49" s="7" t="s">
        <v>41</v>
      </c>
      <c r="B49" s="36">
        <v>1232179</v>
      </c>
      <c r="C49" s="20">
        <f t="shared" si="5"/>
        <v>1232</v>
      </c>
      <c r="D49" s="21">
        <f>ROUNDDOWN($C49*D$3,0)</f>
        <v>119</v>
      </c>
      <c r="E49" s="21">
        <f t="shared" si="17"/>
        <v>47</v>
      </c>
      <c r="F49" s="21">
        <f t="shared" si="17"/>
        <v>37</v>
      </c>
      <c r="G49" s="21">
        <f t="shared" si="17"/>
        <v>39</v>
      </c>
      <c r="H49" s="21">
        <f t="shared" si="17"/>
        <v>42</v>
      </c>
      <c r="I49" s="21">
        <f t="shared" si="17"/>
        <v>27</v>
      </c>
      <c r="J49" s="21">
        <f t="shared" si="17"/>
        <v>49</v>
      </c>
      <c r="K49" s="21">
        <f t="shared" si="17"/>
        <v>88</v>
      </c>
      <c r="L49" s="21">
        <f t="shared" si="17"/>
        <v>64</v>
      </c>
      <c r="M49" s="21">
        <f t="shared" si="17"/>
        <v>104</v>
      </c>
      <c r="N49" s="21">
        <f t="shared" si="17"/>
        <v>43</v>
      </c>
      <c r="O49" s="21">
        <f t="shared" si="17"/>
        <v>38</v>
      </c>
      <c r="P49" s="21">
        <f t="shared" si="17"/>
        <v>38</v>
      </c>
      <c r="Q49" s="21">
        <f t="shared" si="17"/>
        <v>40</v>
      </c>
      <c r="R49" s="21">
        <f t="shared" si="17"/>
        <v>51</v>
      </c>
      <c r="S49" s="21">
        <f t="shared" si="17"/>
        <v>68</v>
      </c>
      <c r="T49" s="21">
        <f t="shared" si="6"/>
        <v>49</v>
      </c>
      <c r="U49" s="21">
        <f t="shared" si="6"/>
        <v>43</v>
      </c>
      <c r="V49" s="21">
        <f t="shared" si="16"/>
        <v>34</v>
      </c>
      <c r="W49" s="21">
        <f>ROUNDDOWN($C49*W$3,0)+9</f>
        <v>212</v>
      </c>
      <c r="X49" s="10">
        <f t="shared" si="14"/>
        <v>1232</v>
      </c>
      <c r="Y49" s="10">
        <f t="shared" si="15"/>
        <v>0</v>
      </c>
    </row>
    <row r="50" spans="1:25" ht="12.75" x14ac:dyDescent="0.15">
      <c r="A50" s="7" t="s">
        <v>42</v>
      </c>
      <c r="B50" s="24"/>
      <c r="C50" s="20">
        <f t="shared" si="5"/>
        <v>0</v>
      </c>
      <c r="D50" s="21">
        <f t="shared" si="6"/>
        <v>0</v>
      </c>
      <c r="E50" s="21">
        <f t="shared" si="17"/>
        <v>0</v>
      </c>
      <c r="F50" s="21">
        <f t="shared" si="17"/>
        <v>0</v>
      </c>
      <c r="G50" s="21">
        <f t="shared" si="17"/>
        <v>0</v>
      </c>
      <c r="H50" s="21">
        <f t="shared" si="17"/>
        <v>0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0</v>
      </c>
      <c r="P50" s="21">
        <f t="shared" si="17"/>
        <v>0</v>
      </c>
      <c r="Q50" s="21">
        <f t="shared" si="17"/>
        <v>0</v>
      </c>
      <c r="R50" s="21">
        <f t="shared" si="17"/>
        <v>0</v>
      </c>
      <c r="S50" s="21">
        <f t="shared" si="17"/>
        <v>0</v>
      </c>
      <c r="T50" s="21">
        <f t="shared" si="6"/>
        <v>0</v>
      </c>
      <c r="U50" s="21">
        <f t="shared" si="6"/>
        <v>0</v>
      </c>
      <c r="V50" s="21">
        <f t="shared" si="16"/>
        <v>0</v>
      </c>
      <c r="W50" s="21">
        <f t="shared" si="16"/>
        <v>0</v>
      </c>
      <c r="X50" s="10">
        <f t="shared" si="14"/>
        <v>0</v>
      </c>
      <c r="Y50" s="10">
        <f t="shared" si="15"/>
        <v>0</v>
      </c>
    </row>
    <row r="51" spans="1:25" ht="12.75" x14ac:dyDescent="0.15">
      <c r="A51" s="38" t="s">
        <v>43</v>
      </c>
      <c r="B51" s="37">
        <v>155200</v>
      </c>
      <c r="C51" s="20">
        <f t="shared" si="5"/>
        <v>155</v>
      </c>
      <c r="D51" s="21">
        <f>ROUNDDOWN($C51*D$3,0)</f>
        <v>14</v>
      </c>
      <c r="E51" s="21">
        <f t="shared" si="17"/>
        <v>5</v>
      </c>
      <c r="F51" s="21">
        <f t="shared" si="17"/>
        <v>4</v>
      </c>
      <c r="G51" s="21">
        <f t="shared" si="17"/>
        <v>4</v>
      </c>
      <c r="H51" s="21">
        <f t="shared" si="17"/>
        <v>5</v>
      </c>
      <c r="I51" s="21">
        <f t="shared" si="17"/>
        <v>3</v>
      </c>
      <c r="J51" s="21">
        <f t="shared" si="17"/>
        <v>6</v>
      </c>
      <c r="K51" s="21">
        <f t="shared" si="17"/>
        <v>11</v>
      </c>
      <c r="L51" s="21">
        <f t="shared" si="17"/>
        <v>8</v>
      </c>
      <c r="M51" s="21">
        <f t="shared" si="17"/>
        <v>13</v>
      </c>
      <c r="N51" s="21">
        <f t="shared" si="17"/>
        <v>5</v>
      </c>
      <c r="O51" s="21">
        <f t="shared" si="17"/>
        <v>4</v>
      </c>
      <c r="P51" s="21">
        <f t="shared" si="17"/>
        <v>4</v>
      </c>
      <c r="Q51" s="21">
        <f t="shared" si="17"/>
        <v>5</v>
      </c>
      <c r="R51" s="21">
        <f t="shared" si="17"/>
        <v>6</v>
      </c>
      <c r="S51" s="21">
        <f t="shared" si="17"/>
        <v>8</v>
      </c>
      <c r="T51" s="21">
        <f t="shared" ref="T51:U55" si="18">ROUNDDOWN($C51*T$3,0)</f>
        <v>6</v>
      </c>
      <c r="U51" s="21">
        <f t="shared" si="18"/>
        <v>5</v>
      </c>
      <c r="V51" s="21">
        <f t="shared" si="16"/>
        <v>4</v>
      </c>
      <c r="W51" s="21">
        <f>ROUNDDOWN($C51*W$3,0)+10</f>
        <v>35</v>
      </c>
      <c r="X51" s="10">
        <f t="shared" si="14"/>
        <v>155</v>
      </c>
      <c r="Y51" s="10">
        <f t="shared" si="15"/>
        <v>0</v>
      </c>
    </row>
    <row r="52" spans="1:25" ht="12.75" x14ac:dyDescent="0.15">
      <c r="A52" s="42" t="s">
        <v>171</v>
      </c>
      <c r="B52" s="40">
        <v>0</v>
      </c>
      <c r="C52" s="20">
        <f t="shared" ref="C52:C55" si="19">ROUND(B52/1000,0)</f>
        <v>0</v>
      </c>
      <c r="D52" s="21">
        <f>ROUNDDOWN($C52*D$3,0)</f>
        <v>0</v>
      </c>
      <c r="E52" s="21">
        <f t="shared" si="17"/>
        <v>0</v>
      </c>
      <c r="F52" s="21">
        <f t="shared" si="17"/>
        <v>0</v>
      </c>
      <c r="G52" s="21">
        <f t="shared" si="17"/>
        <v>0</v>
      </c>
      <c r="H52" s="21">
        <f t="shared" si="17"/>
        <v>0</v>
      </c>
      <c r="I52" s="21">
        <f t="shared" si="17"/>
        <v>0</v>
      </c>
      <c r="J52" s="21">
        <f t="shared" si="17"/>
        <v>0</v>
      </c>
      <c r="K52" s="21">
        <f t="shared" si="17"/>
        <v>0</v>
      </c>
      <c r="L52" s="21">
        <f t="shared" si="17"/>
        <v>0</v>
      </c>
      <c r="M52" s="21">
        <f t="shared" si="17"/>
        <v>0</v>
      </c>
      <c r="N52" s="21">
        <f t="shared" si="17"/>
        <v>0</v>
      </c>
      <c r="O52" s="21">
        <f t="shared" si="17"/>
        <v>0</v>
      </c>
      <c r="P52" s="21">
        <f t="shared" si="17"/>
        <v>0</v>
      </c>
      <c r="Q52" s="21">
        <f t="shared" si="17"/>
        <v>0</v>
      </c>
      <c r="R52" s="21">
        <f t="shared" si="17"/>
        <v>0</v>
      </c>
      <c r="S52" s="21">
        <f t="shared" si="17"/>
        <v>0</v>
      </c>
      <c r="T52" s="21">
        <f t="shared" si="18"/>
        <v>0</v>
      </c>
      <c r="U52" s="21">
        <f t="shared" si="18"/>
        <v>0</v>
      </c>
      <c r="V52" s="21">
        <f t="shared" si="16"/>
        <v>0</v>
      </c>
      <c r="W52" s="21">
        <f t="shared" si="16"/>
        <v>0</v>
      </c>
      <c r="X52" s="10">
        <f t="shared" si="14"/>
        <v>0</v>
      </c>
      <c r="Y52" s="10">
        <f t="shared" si="15"/>
        <v>0</v>
      </c>
    </row>
    <row r="53" spans="1:25" ht="12.75" x14ac:dyDescent="0.15">
      <c r="A53" s="42" t="s">
        <v>172</v>
      </c>
      <c r="B53" s="40">
        <v>0</v>
      </c>
      <c r="C53" s="20">
        <f t="shared" si="19"/>
        <v>0</v>
      </c>
      <c r="D53" s="21">
        <f>ROUNDDOWN($C53*D$3,0)</f>
        <v>0</v>
      </c>
      <c r="E53" s="21">
        <f t="shared" si="17"/>
        <v>0</v>
      </c>
      <c r="F53" s="21">
        <f t="shared" si="17"/>
        <v>0</v>
      </c>
      <c r="G53" s="21">
        <f t="shared" si="17"/>
        <v>0</v>
      </c>
      <c r="H53" s="21">
        <f t="shared" si="17"/>
        <v>0</v>
      </c>
      <c r="I53" s="21">
        <f t="shared" si="17"/>
        <v>0</v>
      </c>
      <c r="J53" s="21">
        <f t="shared" si="17"/>
        <v>0</v>
      </c>
      <c r="K53" s="21">
        <f t="shared" si="17"/>
        <v>0</v>
      </c>
      <c r="L53" s="21">
        <f t="shared" si="17"/>
        <v>0</v>
      </c>
      <c r="M53" s="21">
        <f t="shared" si="17"/>
        <v>0</v>
      </c>
      <c r="N53" s="21">
        <f t="shared" si="17"/>
        <v>0</v>
      </c>
      <c r="O53" s="21">
        <f t="shared" si="17"/>
        <v>0</v>
      </c>
      <c r="P53" s="21">
        <f t="shared" si="17"/>
        <v>0</v>
      </c>
      <c r="Q53" s="21">
        <f t="shared" si="17"/>
        <v>0</v>
      </c>
      <c r="R53" s="21">
        <f t="shared" si="17"/>
        <v>0</v>
      </c>
      <c r="S53" s="21">
        <f t="shared" si="17"/>
        <v>0</v>
      </c>
      <c r="T53" s="21">
        <f t="shared" si="18"/>
        <v>0</v>
      </c>
      <c r="U53" s="21">
        <f t="shared" si="18"/>
        <v>0</v>
      </c>
      <c r="V53" s="21">
        <f t="shared" si="16"/>
        <v>0</v>
      </c>
      <c r="W53" s="21">
        <f t="shared" si="16"/>
        <v>0</v>
      </c>
      <c r="X53" s="10">
        <f t="shared" si="14"/>
        <v>0</v>
      </c>
      <c r="Y53" s="10">
        <f t="shared" si="15"/>
        <v>0</v>
      </c>
    </row>
    <row r="54" spans="1:25" ht="12.75" x14ac:dyDescent="0.15">
      <c r="A54" s="42" t="s">
        <v>173</v>
      </c>
      <c r="B54" s="40">
        <v>0</v>
      </c>
      <c r="C54" s="20">
        <f t="shared" si="19"/>
        <v>0</v>
      </c>
      <c r="D54" s="21">
        <f>ROUNDDOWN($C54*D$3,0)</f>
        <v>0</v>
      </c>
      <c r="E54" s="21">
        <f t="shared" si="17"/>
        <v>0</v>
      </c>
      <c r="F54" s="21">
        <f t="shared" si="17"/>
        <v>0</v>
      </c>
      <c r="G54" s="21">
        <f t="shared" si="17"/>
        <v>0</v>
      </c>
      <c r="H54" s="21">
        <f t="shared" si="17"/>
        <v>0</v>
      </c>
      <c r="I54" s="21">
        <f t="shared" si="17"/>
        <v>0</v>
      </c>
      <c r="J54" s="21">
        <f t="shared" si="17"/>
        <v>0</v>
      </c>
      <c r="K54" s="21">
        <f t="shared" si="17"/>
        <v>0</v>
      </c>
      <c r="L54" s="21">
        <f t="shared" si="17"/>
        <v>0</v>
      </c>
      <c r="M54" s="21">
        <f t="shared" si="17"/>
        <v>0</v>
      </c>
      <c r="N54" s="21">
        <f t="shared" si="17"/>
        <v>0</v>
      </c>
      <c r="O54" s="21">
        <f t="shared" si="17"/>
        <v>0</v>
      </c>
      <c r="P54" s="21">
        <f t="shared" si="17"/>
        <v>0</v>
      </c>
      <c r="Q54" s="21">
        <f t="shared" si="17"/>
        <v>0</v>
      </c>
      <c r="R54" s="21">
        <f t="shared" si="17"/>
        <v>0</v>
      </c>
      <c r="S54" s="21">
        <f t="shared" si="17"/>
        <v>0</v>
      </c>
      <c r="T54" s="21">
        <f t="shared" si="18"/>
        <v>0</v>
      </c>
      <c r="U54" s="21">
        <f t="shared" si="18"/>
        <v>0</v>
      </c>
      <c r="V54" s="21">
        <f t="shared" si="16"/>
        <v>0</v>
      </c>
      <c r="W54" s="21">
        <f t="shared" si="16"/>
        <v>0</v>
      </c>
      <c r="X54" s="10">
        <f t="shared" si="14"/>
        <v>0</v>
      </c>
      <c r="Y54" s="10">
        <f t="shared" si="15"/>
        <v>0</v>
      </c>
    </row>
    <row r="55" spans="1:25" ht="13.5" thickBot="1" x14ac:dyDescent="0.2">
      <c r="A55" s="43" t="s">
        <v>174</v>
      </c>
      <c r="B55" s="39">
        <v>155200</v>
      </c>
      <c r="C55" s="20">
        <f t="shared" si="19"/>
        <v>155</v>
      </c>
      <c r="D55" s="21">
        <f>ROUNDDOWN($C55*D$3,0)</f>
        <v>14</v>
      </c>
      <c r="E55" s="21">
        <f t="shared" si="17"/>
        <v>5</v>
      </c>
      <c r="F55" s="21">
        <f t="shared" si="17"/>
        <v>4</v>
      </c>
      <c r="G55" s="21">
        <f t="shared" si="17"/>
        <v>4</v>
      </c>
      <c r="H55" s="21">
        <f t="shared" si="17"/>
        <v>5</v>
      </c>
      <c r="I55" s="21">
        <f t="shared" si="17"/>
        <v>3</v>
      </c>
      <c r="J55" s="21">
        <f t="shared" si="17"/>
        <v>6</v>
      </c>
      <c r="K55" s="21">
        <f t="shared" si="17"/>
        <v>11</v>
      </c>
      <c r="L55" s="21">
        <f t="shared" si="17"/>
        <v>8</v>
      </c>
      <c r="M55" s="21">
        <f t="shared" si="17"/>
        <v>13</v>
      </c>
      <c r="N55" s="21">
        <f t="shared" si="17"/>
        <v>5</v>
      </c>
      <c r="O55" s="21">
        <f t="shared" si="17"/>
        <v>4</v>
      </c>
      <c r="P55" s="21">
        <f t="shared" si="17"/>
        <v>4</v>
      </c>
      <c r="Q55" s="21">
        <f t="shared" si="17"/>
        <v>5</v>
      </c>
      <c r="R55" s="21">
        <f t="shared" si="17"/>
        <v>6</v>
      </c>
      <c r="S55" s="21">
        <f t="shared" si="17"/>
        <v>8</v>
      </c>
      <c r="T55" s="21">
        <f t="shared" si="18"/>
        <v>6</v>
      </c>
      <c r="U55" s="21">
        <f t="shared" si="18"/>
        <v>5</v>
      </c>
      <c r="V55" s="21">
        <f t="shared" si="16"/>
        <v>4</v>
      </c>
      <c r="W55" s="21">
        <f>ROUNDDOWN($C55*W$3,0)+10</f>
        <v>35</v>
      </c>
      <c r="X55" s="10">
        <f t="shared" si="14"/>
        <v>155</v>
      </c>
      <c r="Y55" s="10">
        <f t="shared" si="15"/>
        <v>0</v>
      </c>
    </row>
    <row r="57" spans="1:25" ht="13.5" customHeight="1" x14ac:dyDescent="0.15">
      <c r="A57" s="54" t="s">
        <v>170</v>
      </c>
      <c r="B57" s="54"/>
      <c r="C57" s="3">
        <f>C51-'貸借対照表（BS）'!C52</f>
        <v>0</v>
      </c>
      <c r="D57" s="3">
        <f>D51-'貸借対照表（BS）'!D52</f>
        <v>0</v>
      </c>
      <c r="E57" s="3">
        <f>E51-'貸借対照表（BS）'!E52</f>
        <v>0</v>
      </c>
      <c r="F57" s="3">
        <f>F51-'貸借対照表（BS）'!F52</f>
        <v>0</v>
      </c>
      <c r="G57" s="3">
        <f>G51-'貸借対照表（BS）'!G52</f>
        <v>0</v>
      </c>
      <c r="H57" s="3">
        <f>H51-'貸借対照表（BS）'!H52</f>
        <v>0</v>
      </c>
      <c r="I57" s="3">
        <f>I51-'貸借対照表（BS）'!I52</f>
        <v>0</v>
      </c>
      <c r="J57" s="3">
        <f>J51-'貸借対照表（BS）'!J52</f>
        <v>0</v>
      </c>
      <c r="K57" s="3">
        <f>K51-'貸借対照表（BS）'!K52</f>
        <v>0</v>
      </c>
      <c r="L57" s="3">
        <f>L51-'貸借対照表（BS）'!L52</f>
        <v>0</v>
      </c>
      <c r="M57" s="3">
        <f>M51-'貸借対照表（BS）'!M52</f>
        <v>0</v>
      </c>
      <c r="N57" s="3">
        <f>N51-'貸借対照表（BS）'!N52</f>
        <v>0</v>
      </c>
      <c r="O57" s="3">
        <f>O51-'貸借対照表（BS）'!O52</f>
        <v>0</v>
      </c>
      <c r="P57" s="3">
        <f>P51-'貸借対照表（BS）'!P52</f>
        <v>0</v>
      </c>
      <c r="Q57" s="3">
        <f>Q51-'貸借対照表（BS）'!Q52</f>
        <v>0</v>
      </c>
      <c r="R57" s="3">
        <f>R51-'貸借対照表（BS）'!R52</f>
        <v>0</v>
      </c>
      <c r="S57" s="3">
        <f>S51-'貸借対照表（BS）'!S52</f>
        <v>0</v>
      </c>
      <c r="T57" s="3">
        <f>T51-'貸借対照表（BS）'!T52</f>
        <v>0</v>
      </c>
      <c r="U57" s="3">
        <f>U51-'貸借対照表（BS）'!U52</f>
        <v>0</v>
      </c>
      <c r="V57" s="3">
        <f>V51-'貸借対照表（BS）'!V52</f>
        <v>0</v>
      </c>
      <c r="W57" s="3">
        <f>W51-'貸借対照表（BS）'!W52</f>
        <v>0</v>
      </c>
      <c r="X57" s="3">
        <f>X51-'貸借対照表（BS）'!X52</f>
        <v>0</v>
      </c>
      <c r="Y57" s="3">
        <f>Y51-'貸借対照表（BS）'!Y52</f>
        <v>0</v>
      </c>
    </row>
  </sheetData>
  <mergeCells count="4">
    <mergeCell ref="C2:C3"/>
    <mergeCell ref="X2:X3"/>
    <mergeCell ref="Y2:Y3"/>
    <mergeCell ref="A57:B57"/>
  </mergeCells>
  <phoneticPr fontId="1"/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按分率</vt:lpstr>
      <vt:lpstr>貸借対照表（BS）</vt:lpstr>
      <vt:lpstr>行政コスト計算書（PL）</vt:lpstr>
      <vt:lpstr>純資産変動計算書（NW）</vt:lpstr>
      <vt:lpstr>資金収支計算書（CF）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センター庶務</cp:lastModifiedBy>
  <cp:lastPrinted>2019-01-22T04:20:34Z</cp:lastPrinted>
  <dcterms:created xsi:type="dcterms:W3CDTF">2016-12-12T23:36:52Z</dcterms:created>
  <dcterms:modified xsi:type="dcterms:W3CDTF">2019-07-23T06:45:25Z</dcterms:modified>
</cp:coreProperties>
</file>